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1-Jolly Creative\"/>
    </mc:Choice>
  </mc:AlternateContent>
  <bookViews>
    <workbookView xWindow="1710" yWindow="270" windowWidth="19965" windowHeight="14670"/>
  </bookViews>
  <sheets>
    <sheet name="LabEvent Details" sheetId="4" r:id="rId1"/>
    <sheet name="Equipment" sheetId="13" r:id="rId2"/>
    <sheet name="Towers, Scopes, ETC" sheetId="16" r:id="rId3"/>
    <sheet name="CORE" sheetId="14" r:id="rId4"/>
    <sheet name="SYSTEM 7" sheetId="22" r:id="rId5"/>
    <sheet name="System 4-5" sheetId="15" r:id="rId6"/>
    <sheet name="Cardiovascular-Thoracic" sheetId="5" r:id="rId7"/>
    <sheet name="Endoscopic" sheetId="6" r:id="rId8"/>
    <sheet name="Dental-CMF-ENT-Plastics Special" sheetId="7" r:id="rId9"/>
    <sheet name="General Soft Tissue" sheetId="8" r:id="rId10"/>
    <sheet name="GYN-GU-Urology" sheetId="9" r:id="rId11"/>
    <sheet name="Ortho-Spine-Neuro-CMF" sheetId="10" r:id="rId12"/>
    <sheet name="Ancillary Sets" sheetId="11" r:id="rId13"/>
    <sheet name="Set Details" sheetId="3" r:id="rId14"/>
    <sheet name="Cleaning-Disposable-PPE Kits" sheetId="17" r:id="rId15"/>
    <sheet name="Disposables" sheetId="18" r:id="rId16"/>
    <sheet name="Disposables (Burs - Blades)" sheetId="19" r:id="rId17"/>
    <sheet name="CORE Bur Attachments" sheetId="21" r:id="rId18"/>
  </sheets>
  <definedNames>
    <definedName name="_xlnm._FilterDatabase" localSheetId="12" hidden="1">'Ancillary Sets'!#REF!</definedName>
    <definedName name="_xlnm._FilterDatabase" localSheetId="6" hidden="1">'Cardiovascular-Thoracic'!#REF!</definedName>
    <definedName name="_xlnm._FilterDatabase" localSheetId="8" hidden="1">'Dental-CMF-ENT-Plastics Special'!#REF!</definedName>
    <definedName name="_xlnm._FilterDatabase" localSheetId="7" hidden="1">Endoscopic!#REF!</definedName>
    <definedName name="_xlnm._FilterDatabase" localSheetId="9" hidden="1">'General Soft Tissue'!#REF!</definedName>
    <definedName name="_xlnm._FilterDatabase" localSheetId="10" hidden="1">'GYN-GU-Urology'!#REF!</definedName>
    <definedName name="_xlnm._FilterDatabase" localSheetId="11" hidden="1">'Ortho-Spine-Neuro-CMF'!#REF!</definedName>
    <definedName name="_xlnm.Print_Titles" localSheetId="12">'Ancillary Sets'!$3:$3</definedName>
    <definedName name="_xlnm.Print_Titles" localSheetId="6">'Cardiovascular-Thoracic'!$3:$3</definedName>
    <definedName name="_xlnm.Print_Titles" localSheetId="3">CORE!$1:$2</definedName>
    <definedName name="_xlnm.Print_Titles" localSheetId="8">'Dental-CMF-ENT-Plastics Special'!$1:$2</definedName>
    <definedName name="_xlnm.Print_Titles" localSheetId="10">'GYN-GU-Urology'!$3:$3</definedName>
    <definedName name="_xlnm.Print_Titles" localSheetId="11">'Ortho-Spine-Neuro-CMF'!$1:$3</definedName>
    <definedName name="_xlnm.Print_Titles" localSheetId="5">'System 4-5'!$1:$3</definedName>
    <definedName name="_xlnm.Print_Titles" localSheetId="4">'SYSTEM 7'!$1:$3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5" i="18" l="1"/>
  <c r="D65" i="17"/>
  <c r="C71" i="22"/>
  <c r="C30" i="4" s="1"/>
  <c r="A12" i="14"/>
  <c r="A13" i="14"/>
  <c r="D65" i="14"/>
  <c r="D92" i="19" l="1"/>
  <c r="B67" i="14"/>
  <c r="D66" i="14" s="1"/>
  <c r="D377" i="8"/>
  <c r="D39" i="13" l="1"/>
  <c r="B39" i="13"/>
  <c r="J30" i="4"/>
  <c r="B52" i="16"/>
  <c r="J29" i="4"/>
  <c r="J28" i="4" l="1"/>
  <c r="D40" i="13" l="1"/>
  <c r="C26" i="4" s="1"/>
  <c r="B17" i="11"/>
  <c r="J26" i="4" s="1"/>
  <c r="C27" i="4"/>
  <c r="F29" i="4"/>
  <c r="D221" i="10"/>
  <c r="F31" i="4" s="1"/>
  <c r="C71" i="15"/>
  <c r="C29" i="4" s="1"/>
  <c r="C28" i="4"/>
  <c r="D17" i="9"/>
  <c r="F30" i="4"/>
  <c r="D74" i="7"/>
  <c r="F28" i="4" s="1"/>
  <c r="D72" i="6"/>
  <c r="F27" i="4" s="1"/>
  <c r="D24" i="5"/>
  <c r="F26" i="4" s="1"/>
</calcChain>
</file>

<file path=xl/sharedStrings.xml><?xml version="1.0" encoding="utf-8"?>
<sst xmlns="http://schemas.openxmlformats.org/spreadsheetml/2006/main" count="3085" uniqueCount="1802">
  <si>
    <t>Length</t>
  </si>
  <si>
    <t>Instrument</t>
  </si>
  <si>
    <t>12"</t>
  </si>
  <si>
    <t>9"</t>
  </si>
  <si>
    <t>7 1/2"</t>
  </si>
  <si>
    <t>Qty On Hand</t>
  </si>
  <si>
    <t>5"</t>
  </si>
  <si>
    <t>5 1/2"</t>
  </si>
  <si>
    <t>6 3/4"</t>
  </si>
  <si>
    <t>14"</t>
  </si>
  <si>
    <t>8"</t>
  </si>
  <si>
    <t>8 1/2"</t>
  </si>
  <si>
    <t>11"</t>
  </si>
  <si>
    <t>9 1/2"</t>
  </si>
  <si>
    <t>5 1/4"</t>
  </si>
  <si>
    <t>N/A</t>
  </si>
  <si>
    <t>7"</t>
  </si>
  <si>
    <t>6 1/4"</t>
  </si>
  <si>
    <t>13"</t>
  </si>
  <si>
    <t>8 1/4"</t>
  </si>
  <si>
    <t>6 1/2"</t>
  </si>
  <si>
    <t>6"</t>
  </si>
  <si>
    <t>10"</t>
  </si>
  <si>
    <t>7 3/4"</t>
  </si>
  <si>
    <t>Pliers</t>
  </si>
  <si>
    <t>Scalpel Handle #3L</t>
  </si>
  <si>
    <t>4"</t>
  </si>
  <si>
    <t>Stainless Steel Ruler</t>
  </si>
  <si>
    <t>Spine</t>
  </si>
  <si>
    <t>Ball Tip Probes (set of 6)</t>
  </si>
  <si>
    <t>13 1/2"</t>
  </si>
  <si>
    <t>4 1/2"</t>
  </si>
  <si>
    <t>Tissue Forceps</t>
  </si>
  <si>
    <t xml:space="preserve">Debakey </t>
  </si>
  <si>
    <t>Ferris Smith</t>
  </si>
  <si>
    <t>Ramsay Dissecting</t>
  </si>
  <si>
    <t>Russian</t>
  </si>
  <si>
    <t xml:space="preserve">Babcock </t>
  </si>
  <si>
    <t>Retractors</t>
  </si>
  <si>
    <t>Scissors</t>
  </si>
  <si>
    <t>Kocher - curved</t>
  </si>
  <si>
    <t>Kocher - straight</t>
  </si>
  <si>
    <t xml:space="preserve">Jorgensen </t>
  </si>
  <si>
    <t>Mayo - curved</t>
  </si>
  <si>
    <t>Metzenbaum - straight</t>
  </si>
  <si>
    <t>Metzenbaum - curved</t>
  </si>
  <si>
    <t>Iris - straight</t>
  </si>
  <si>
    <t xml:space="preserve">Balfour </t>
  </si>
  <si>
    <t xml:space="preserve">Cerebellar </t>
  </si>
  <si>
    <t xml:space="preserve">Cushing Vein </t>
  </si>
  <si>
    <t xml:space="preserve">Gelpi </t>
  </si>
  <si>
    <t>Gelpi (Pediatric)</t>
  </si>
  <si>
    <t xml:space="preserve">Green </t>
  </si>
  <si>
    <t xml:space="preserve">Hibbs </t>
  </si>
  <si>
    <t xml:space="preserve">Mayo Collins </t>
  </si>
  <si>
    <t>Doyen Abdominal - straight</t>
  </si>
  <si>
    <t>Needle Drivers</t>
  </si>
  <si>
    <t>Rochester Pean - straight</t>
  </si>
  <si>
    <t>Rochester Pean - curved</t>
  </si>
  <si>
    <t>Curettes</t>
  </si>
  <si>
    <t>Elevators</t>
  </si>
  <si>
    <t>Freer</t>
  </si>
  <si>
    <t>Scalpel Handles</t>
  </si>
  <si>
    <t>Osteotomes</t>
  </si>
  <si>
    <t>Mayo Hegar</t>
  </si>
  <si>
    <t xml:space="preserve">Love Nerve </t>
  </si>
  <si>
    <t>Towel Clamps</t>
  </si>
  <si>
    <t>Mallets</t>
  </si>
  <si>
    <t>Suction</t>
  </si>
  <si>
    <t>Adson</t>
  </si>
  <si>
    <t>Reverse Angled</t>
  </si>
  <si>
    <t xml:space="preserve">Adson Brown </t>
  </si>
  <si>
    <t>Bayonet</t>
  </si>
  <si>
    <t>Wittner Uterine Biopsy</t>
  </si>
  <si>
    <t>#000 - angled</t>
  </si>
  <si>
    <t>Scalpel Handle #3</t>
  </si>
  <si>
    <t>Scalpel Handle #4</t>
  </si>
  <si>
    <t>#000 - straight</t>
  </si>
  <si>
    <t>Dressing</t>
  </si>
  <si>
    <t xml:space="preserve">Weil Cut Through </t>
  </si>
  <si>
    <t>Backhaus perforating with ball stops</t>
  </si>
  <si>
    <t xml:space="preserve">Backhaus perforating </t>
  </si>
  <si>
    <t>Rongeurs</t>
  </si>
  <si>
    <t>#0 - angled</t>
  </si>
  <si>
    <t>#3 - straight</t>
  </si>
  <si>
    <t>#4 - straight</t>
  </si>
  <si>
    <t>#5 - angled</t>
  </si>
  <si>
    <t>Olsen Hegar</t>
  </si>
  <si>
    <t xml:space="preserve">Volkman Bone Hook </t>
  </si>
  <si>
    <t>Pituitary - 3mm angled up</t>
  </si>
  <si>
    <t>Pituitary - 3mm angled down</t>
  </si>
  <si>
    <t>#00 - angled</t>
  </si>
  <si>
    <t>Ragnell Retractor</t>
  </si>
  <si>
    <t xml:space="preserve">Grasper </t>
  </si>
  <si>
    <t>Knot Pusher</t>
  </si>
  <si>
    <t>11 1/2"</t>
  </si>
  <si>
    <t>#0 - straight</t>
  </si>
  <si>
    <t>Pick - 45 degree</t>
  </si>
  <si>
    <t>Obwegeser - curved down, 12mm x 55mm</t>
  </si>
  <si>
    <t>Obwegeser - curved up, 12mm x 55mm</t>
  </si>
  <si>
    <t>Obwegeser - curved down, 16mm x 80mm</t>
  </si>
  <si>
    <t>Obwegeser - curved up, 16mm x 80mm</t>
  </si>
  <si>
    <t>Obwegeser - curved up, 16mm x 55mm</t>
  </si>
  <si>
    <t>#5 - straight</t>
  </si>
  <si>
    <t>15"</t>
  </si>
  <si>
    <t>Laparoscopic</t>
  </si>
  <si>
    <t>Suction Tip - 5mm</t>
  </si>
  <si>
    <t>Right Angle Dissecting Forcep - 5mm</t>
  </si>
  <si>
    <t>Depth Gauge</t>
  </si>
  <si>
    <t>Dingman Bone Clamp</t>
  </si>
  <si>
    <t>Graves Speculum - long</t>
  </si>
  <si>
    <t>Graves Speculum - large</t>
  </si>
  <si>
    <t>Graves Speculum - medium</t>
  </si>
  <si>
    <t>Lamina Spreader with teeth</t>
  </si>
  <si>
    <t>Lumbar Interbody Spreader</t>
  </si>
  <si>
    <t>Oschner Gallbladder Trocar</t>
  </si>
  <si>
    <t>Rib Shears</t>
  </si>
  <si>
    <t xml:space="preserve">Annulotomy/Bayonet Handle </t>
  </si>
  <si>
    <t>Scissors - Mini tip - curved - 5mm</t>
  </si>
  <si>
    <t>Orthopedic -  33 pieces</t>
  </si>
  <si>
    <t>Bainbridge - curved</t>
  </si>
  <si>
    <t>Army Navy</t>
  </si>
  <si>
    <t>Stellbrink Synovectomy</t>
  </si>
  <si>
    <t>Potts - 45 degree</t>
  </si>
  <si>
    <t>Tenaculum - single tooth</t>
  </si>
  <si>
    <t>Pituitary - 5mm angled up</t>
  </si>
  <si>
    <t>Sickle Knife</t>
  </si>
  <si>
    <t>Mosquito Hemostat - straight</t>
  </si>
  <si>
    <t>Mosquito Hemostat - curved</t>
  </si>
  <si>
    <t>7 1/2" - 8 1/2"</t>
  </si>
  <si>
    <t>Tenotomy - straight</t>
  </si>
  <si>
    <t>Micro Instruments</t>
  </si>
  <si>
    <t>Jewelers Forcep - straight</t>
  </si>
  <si>
    <t>Jewelers Forcep - sharp</t>
  </si>
  <si>
    <t>Jewelers Forcep - angled</t>
  </si>
  <si>
    <t>Jewelers Forcep - curved</t>
  </si>
  <si>
    <t>Debakey - curved</t>
  </si>
  <si>
    <t>Iris - curved</t>
  </si>
  <si>
    <t>Taylor Spine</t>
  </si>
  <si>
    <t>Sofield</t>
  </si>
  <si>
    <t>Schlesinger IVD - 2mmx10mm cup</t>
  </si>
  <si>
    <t xml:space="preserve">Tracheal </t>
  </si>
  <si>
    <t>Needle Holder - Locking - 5mm</t>
  </si>
  <si>
    <t>6 - 8"</t>
  </si>
  <si>
    <t>7 - 8"</t>
  </si>
  <si>
    <t>3 1/2 - 5"</t>
  </si>
  <si>
    <t>Right Angle</t>
  </si>
  <si>
    <t>8 - 10"</t>
  </si>
  <si>
    <t>Large - 2 -3 lb</t>
  </si>
  <si>
    <t>Medium - 1 - 1.5 lb</t>
  </si>
  <si>
    <t>6 - 7 1/2"</t>
  </si>
  <si>
    <t>7 - 7 1/2"</t>
  </si>
  <si>
    <t>5 - 6 1/2"</t>
  </si>
  <si>
    <t>5 1/2 - 7"</t>
  </si>
  <si>
    <t>Bone Graft Impactor (Bone Tamp)</t>
  </si>
  <si>
    <t>7 - 9"</t>
  </si>
  <si>
    <t>9 - 11"</t>
  </si>
  <si>
    <t>8 - 9 1/2"</t>
  </si>
  <si>
    <t>Molt #9</t>
  </si>
  <si>
    <t>Seldin</t>
  </si>
  <si>
    <t xml:space="preserve">Minnesota </t>
  </si>
  <si>
    <t>Pituitary - 5mm angled down</t>
  </si>
  <si>
    <t>Molt Mouth Gag</t>
  </si>
  <si>
    <t>Lebsche Sternum Knife</t>
  </si>
  <si>
    <t>Nerve Hook</t>
  </si>
  <si>
    <t>Goelet</t>
  </si>
  <si>
    <t>Crego</t>
  </si>
  <si>
    <t>Brown</t>
  </si>
  <si>
    <t>11 - 12"</t>
  </si>
  <si>
    <t>Mastin Muscle Clamp</t>
  </si>
  <si>
    <t>Cone Skull Punch</t>
  </si>
  <si>
    <t>DeLee</t>
  </si>
  <si>
    <t>Allen Intestinal Clamp</t>
  </si>
  <si>
    <t>Moore Gall Stone Scoop</t>
  </si>
  <si>
    <t>Shallcross Gallbladder</t>
  </si>
  <si>
    <t>Gray</t>
  </si>
  <si>
    <t xml:space="preserve">Locke Phalangeal </t>
  </si>
  <si>
    <t>Surgical Tube Clamp</t>
  </si>
  <si>
    <t>Cup Forcep - 10mm</t>
  </si>
  <si>
    <t>6 "</t>
  </si>
  <si>
    <t>Wire Cutter</t>
  </si>
  <si>
    <t>Bohlers Steinman Pin Retractor</t>
  </si>
  <si>
    <t>Harrington (Sweetheart)</t>
  </si>
  <si>
    <t xml:space="preserve">Randall Kidney Stone/Blake Gallstone  </t>
  </si>
  <si>
    <t>Laryngoscope Mac Set - 1 medium handle &amp; 4 blades</t>
  </si>
  <si>
    <t>Hemostat/Clamp</t>
  </si>
  <si>
    <t>Weighted Speculum</t>
  </si>
  <si>
    <t>Intestinal Tissue Holding Clamp</t>
  </si>
  <si>
    <t>Medium</t>
  </si>
  <si>
    <t>Fukuda</t>
  </si>
  <si>
    <t>#00 - straight</t>
  </si>
  <si>
    <t>Charnley - 5 piece set</t>
  </si>
  <si>
    <t>Crile/Kelly Hemostat - straight</t>
  </si>
  <si>
    <t>Crile/Kelly Hemostat  - curved</t>
  </si>
  <si>
    <t>Heaney - curved</t>
  </si>
  <si>
    <t>Pin Cutter</t>
  </si>
  <si>
    <t>Veress Needle</t>
  </si>
  <si>
    <t>8 - 9"</t>
  </si>
  <si>
    <t>Mixter (Heavy)</t>
  </si>
  <si>
    <t>Right Angle - Long</t>
  </si>
  <si>
    <t>5 - 7"</t>
  </si>
  <si>
    <t>6 - 7"</t>
  </si>
  <si>
    <t>Lambotte - 6mm wide - straight</t>
  </si>
  <si>
    <t>Lambotte - 19mm wide - straight - long</t>
  </si>
  <si>
    <t>Lambotte - 25mm wide - straight - long</t>
  </si>
  <si>
    <t>Lambotte - 38mm wide - straight - long</t>
  </si>
  <si>
    <t>Mayo - curved - long</t>
  </si>
  <si>
    <t>10 - 12"</t>
  </si>
  <si>
    <t>Rochester Pean - curved - long</t>
  </si>
  <si>
    <t>Rochester Pean - straight - long</t>
  </si>
  <si>
    <t>5 1/2 - 6 1/2"</t>
  </si>
  <si>
    <t>Kocher - straight - short</t>
  </si>
  <si>
    <t>Kocher - straight - long</t>
  </si>
  <si>
    <t>Dental Hook</t>
  </si>
  <si>
    <t>Dental Pick - double ended</t>
  </si>
  <si>
    <t>Volkman Bone Hook - small</t>
  </si>
  <si>
    <t>Double-ended - small</t>
  </si>
  <si>
    <t>Facelift</t>
  </si>
  <si>
    <t>Lamina Spreader with teeth - large</t>
  </si>
  <si>
    <t>Lamina Spreader without teeth</t>
  </si>
  <si>
    <t>Basket/Punch - straight</t>
  </si>
  <si>
    <t>Basket/Punch - upbiter</t>
  </si>
  <si>
    <t>Basket/Punch - curved right - narrow</t>
  </si>
  <si>
    <t>Basket/Punch - curved right - wide</t>
  </si>
  <si>
    <t>Basket/Punch - curved left - narrow</t>
  </si>
  <si>
    <t>Basket/Punch - oval - straight</t>
  </si>
  <si>
    <r>
      <t>Basket/Punch - 90</t>
    </r>
    <r>
      <rPr>
        <sz val="10"/>
        <rFont val="Calibri"/>
        <family val="2"/>
      </rPr>
      <t>⁰</t>
    </r>
    <r>
      <rPr>
        <sz val="10"/>
        <rFont val="Arial"/>
        <family val="2"/>
      </rPr>
      <t xml:space="preserve"> right biter</t>
    </r>
  </si>
  <si>
    <t>Basket/Punch - 90⁰ left biter</t>
  </si>
  <si>
    <t>Ball Tip Probe/Banana Knife - serrated</t>
  </si>
  <si>
    <t>Probe - flat hook</t>
  </si>
  <si>
    <t>Scissor - hooked - curved left</t>
  </si>
  <si>
    <t>Scissor - angled left - rotary - serrated</t>
  </si>
  <si>
    <t>Scissor - angled right - rotary - serrated</t>
  </si>
  <si>
    <t>Suture Cutter - left notch - open ended</t>
  </si>
  <si>
    <t>Switching Stick</t>
  </si>
  <si>
    <t>6 1/2 - 8"</t>
  </si>
  <si>
    <t>Heaney Hysterectomy - straight</t>
  </si>
  <si>
    <t>Heaney Hysterectomy - curved</t>
  </si>
  <si>
    <t>Kocher - curved - long</t>
  </si>
  <si>
    <t>Shallcross Kidney Pedical</t>
  </si>
  <si>
    <t>Denis Browne Tonsil Holding</t>
  </si>
  <si>
    <t>McDougal Prostatectomy Clamp</t>
  </si>
  <si>
    <t>Volkman Rake - 3 prong</t>
  </si>
  <si>
    <t>Volkman Rake - 4 prong</t>
  </si>
  <si>
    <t>Volkman Rake - 6 prong</t>
  </si>
  <si>
    <t>Castroviejo Needle Holder - straight</t>
  </si>
  <si>
    <t>4 - 5"</t>
  </si>
  <si>
    <t>Jewelers Forcep - angled up</t>
  </si>
  <si>
    <t>3 1/2"</t>
  </si>
  <si>
    <t>4 - 6"</t>
  </si>
  <si>
    <t>Adson Beckman</t>
  </si>
  <si>
    <t>Berens Mastectomy</t>
  </si>
  <si>
    <t>12 - 13"</t>
  </si>
  <si>
    <t>Doyen - 1 1/2 - 2 1/2" blade width</t>
  </si>
  <si>
    <t>Lighted Breast Retractor</t>
  </si>
  <si>
    <t xml:space="preserve">Miksimon Cerebellar </t>
  </si>
  <si>
    <t>Ollier Rake - 4 prong</t>
  </si>
  <si>
    <t>Parker double ended</t>
  </si>
  <si>
    <t>"S"</t>
  </si>
  <si>
    <t>Senn - 3 prong</t>
  </si>
  <si>
    <t>5 - 6"</t>
  </si>
  <si>
    <t>9 - 10"</t>
  </si>
  <si>
    <t>Adson - single action</t>
  </si>
  <si>
    <t>Adson - single action - long</t>
  </si>
  <si>
    <t>Ribbon (Malleable) - 1/2 - 3/4" wide - short</t>
  </si>
  <si>
    <t xml:space="preserve">Webster - delicate </t>
  </si>
  <si>
    <t xml:space="preserve">Mayo  - straight </t>
  </si>
  <si>
    <t xml:space="preserve">Rowe </t>
  </si>
  <si>
    <t>Uterine Manipulator</t>
  </si>
  <si>
    <t>7 - 11"</t>
  </si>
  <si>
    <t>#1 - straight</t>
  </si>
  <si>
    <t>#2 - straight</t>
  </si>
  <si>
    <t>#3 - straight - long</t>
  </si>
  <si>
    <t>#6 - straight</t>
  </si>
  <si>
    <t>#1 - angled</t>
  </si>
  <si>
    <t>#2 - angled</t>
  </si>
  <si>
    <t>#3 - angled</t>
  </si>
  <si>
    <t>#4 - angled</t>
  </si>
  <si>
    <t>#6 - angled</t>
  </si>
  <si>
    <t>XXL - angled - 18mm x 12mm cup</t>
  </si>
  <si>
    <t>Goldman Septum</t>
  </si>
  <si>
    <t>Small - 9 oz - plastic handle</t>
  </si>
  <si>
    <t>Lambotte - 2-4mm wide - straight - short</t>
  </si>
  <si>
    <t>Lambotte - 6-8mm wide - straight - short</t>
  </si>
  <si>
    <t>Lambotte - 10-12mm wide - straight - short</t>
  </si>
  <si>
    <t>Lambotte - 14-16mm wide - straight - short</t>
  </si>
  <si>
    <t>Lambotte - 18-20mm wide - straight - short</t>
  </si>
  <si>
    <t>Lambotte - 12mm wide - straight</t>
  </si>
  <si>
    <t>Lambotte - 19mm wide - straight</t>
  </si>
  <si>
    <t>Alexander - 12mm wide - straight</t>
  </si>
  <si>
    <t>Hibbs - 1/4 - 3/8" wide - straight</t>
  </si>
  <si>
    <t>Hibbs - 1/2 - 5/8" wide - straight</t>
  </si>
  <si>
    <t>Hibbs - 3/4 - 7/8" wide - straight</t>
  </si>
  <si>
    <t>Hibbs 1 - 9/8" wide - straight</t>
  </si>
  <si>
    <t>Hibbs 1 1/4" wide - straight</t>
  </si>
  <si>
    <t>Hibbs 1 1/2" wide - straight</t>
  </si>
  <si>
    <t>Bennett Tibia - 1 3/4" wide blade</t>
  </si>
  <si>
    <t>Deaver - 1" wide</t>
  </si>
  <si>
    <t>Deaver - 1 1/2" wide</t>
  </si>
  <si>
    <t>Deaver - 2" wide</t>
  </si>
  <si>
    <t>Deaver - 2 1/2" wide</t>
  </si>
  <si>
    <t>Deaver - 3"  wide</t>
  </si>
  <si>
    <t>Ruskin - long</t>
  </si>
  <si>
    <t xml:space="preserve">Bandage </t>
  </si>
  <si>
    <t>Metzenbaum - straight - long</t>
  </si>
  <si>
    <t>Metzenbaum - curved - long</t>
  </si>
  <si>
    <t>Utility w/ sharp point</t>
  </si>
  <si>
    <t>Cushing - smooth</t>
  </si>
  <si>
    <t>Rat Tooth</t>
  </si>
  <si>
    <t>Rat Tooth - short</t>
  </si>
  <si>
    <t>Rat Tooth - long</t>
  </si>
  <si>
    <t>Russian - short</t>
  </si>
  <si>
    <t>Russian - long</t>
  </si>
  <si>
    <t>3 1/2 - 5 1/2"</t>
  </si>
  <si>
    <t>Non-perforating</t>
  </si>
  <si>
    <t>4 - 5 1/2"</t>
  </si>
  <si>
    <t>Bone Gouge - 1/4" wide - straight</t>
  </si>
  <si>
    <t>5 1/2 - 6 /12"</t>
  </si>
  <si>
    <t>Bone Gouge - 1/4" wide - curved - long</t>
  </si>
  <si>
    <t>Bone Gouge - 1/4" wide - straight - long</t>
  </si>
  <si>
    <t xml:space="preserve">Bone Rasp - conical </t>
  </si>
  <si>
    <t>Tenaculum - double tooth</t>
  </si>
  <si>
    <t>Bone Chisel (set of 3)</t>
  </si>
  <si>
    <t>Debakey - short</t>
  </si>
  <si>
    <t>Debakey - long</t>
  </si>
  <si>
    <t>5 1/2"- 6 1/2"</t>
  </si>
  <si>
    <t>Chandler - 3/4" taper to 1/2" wide blade</t>
  </si>
  <si>
    <t>Cobb - 1/4 - 3/8" wide blade</t>
  </si>
  <si>
    <t>Cobb - 1/2 - 5/8" wide blade</t>
  </si>
  <si>
    <t>Cobb - 3/4" wide blade</t>
  </si>
  <si>
    <t>Cobb  - 1" wide blade</t>
  </si>
  <si>
    <t>Key - 1/4 - 3/8" wide blade</t>
  </si>
  <si>
    <t>Key - 1/2" wide blade</t>
  </si>
  <si>
    <t>Key - 3/4" wide blade</t>
  </si>
  <si>
    <t>Key - 1" wide blade</t>
  </si>
  <si>
    <t>Hohmann - 8mm wide blade</t>
  </si>
  <si>
    <t>Hohmann - 10mm wide blade</t>
  </si>
  <si>
    <t>Yankauer</t>
  </si>
  <si>
    <t>Hibbs - 1/2" wide - curved</t>
  </si>
  <si>
    <t>Heaney Simon</t>
  </si>
  <si>
    <t>6 - 10"</t>
  </si>
  <si>
    <t>Lahey</t>
  </si>
  <si>
    <t>Yancoskie Abdominoplasty</t>
  </si>
  <si>
    <t>Uterine Sound</t>
  </si>
  <si>
    <t>Mayo Hegar - long</t>
  </si>
  <si>
    <t>Crile-Wood (fine tip)</t>
  </si>
  <si>
    <t>Crile-Wood (fine tip) - long</t>
  </si>
  <si>
    <t>Gorney Facelift - straight</t>
  </si>
  <si>
    <t>Martin</t>
  </si>
  <si>
    <t>Drill Guide Sleeve 2.5 &amp; 3.5mm</t>
  </si>
  <si>
    <t>Frazier Tip, 7F</t>
  </si>
  <si>
    <t>Frazier Tip, 9F</t>
  </si>
  <si>
    <t>Frazier Tip, 10-11F</t>
  </si>
  <si>
    <t>Maryland Dissector - 5mm</t>
  </si>
  <si>
    <t>Pratt Dilators - set of 8</t>
  </si>
  <si>
    <t>Van Buren Sounds - set of 8</t>
  </si>
  <si>
    <t xml:space="preserve">Tenotomy - curved </t>
  </si>
  <si>
    <t>Tenotomy - curved - short</t>
  </si>
  <si>
    <t>Gigli Saw (set of 2 handles)</t>
  </si>
  <si>
    <t>10 - 11"</t>
  </si>
  <si>
    <t>Meyerding (handheld)</t>
  </si>
  <si>
    <t>Gelpi - 3 1/2" deep bend</t>
  </si>
  <si>
    <t>Gelpi - 2" deep bend</t>
  </si>
  <si>
    <t>Gelpi - 1" deep bend</t>
  </si>
  <si>
    <t>Gelpi - 1" deep bend w/ ball stops</t>
  </si>
  <si>
    <t>Small - 8 - 9 oz</t>
  </si>
  <si>
    <t>Deaver (Baby) - 3/4" wide</t>
  </si>
  <si>
    <t>Allis-Adair</t>
  </si>
  <si>
    <t xml:space="preserve">Bennett Tibia - 2 1/2" wide blade </t>
  </si>
  <si>
    <t xml:space="preserve">Bennett Tibia - 1 1/2" wide blade - straight </t>
  </si>
  <si>
    <t>Ribbon (Malleable) - 3/4 - 1" wide</t>
  </si>
  <si>
    <t>Ribbon (Malleable) - 1 1/4 - 1 1/2" wide</t>
  </si>
  <si>
    <t>Ribbon (Malleable) - 1 3/4 - 2" wide</t>
  </si>
  <si>
    <t>Ring - 5mm</t>
  </si>
  <si>
    <t>Key Cobb - 1/2" wide blade</t>
  </si>
  <si>
    <t>Allis - long</t>
  </si>
  <si>
    <t xml:space="preserve">Browne Deltoid - large </t>
  </si>
  <si>
    <t xml:space="preserve">Browne Deltoid - small </t>
  </si>
  <si>
    <t>Cushing - smooth - long</t>
  </si>
  <si>
    <t>Dressing - short</t>
  </si>
  <si>
    <t>Dressing - long</t>
  </si>
  <si>
    <t>6 - 9"</t>
  </si>
  <si>
    <t>6 - 11"</t>
  </si>
  <si>
    <t>8 - 11"</t>
  </si>
  <si>
    <t>Cystoscopy - 9 pieces</t>
  </si>
  <si>
    <t>Ortho/Spine/Neuro/CMF</t>
  </si>
  <si>
    <t xml:space="preserve">Bone Clamps/Hooks </t>
  </si>
  <si>
    <t xml:space="preserve">Lewin Bone Holding Clamp </t>
  </si>
  <si>
    <t xml:space="preserve">Chisels/Cutters/Gouges </t>
  </si>
  <si>
    <t xml:space="preserve">Rasps/Impactors </t>
  </si>
  <si>
    <t>General/ Soft Tissue Misc. Items</t>
  </si>
  <si>
    <t>7 - 9 1/2"</t>
  </si>
  <si>
    <t>Bonney - smooth</t>
  </si>
  <si>
    <t>Skin Hook - single prong</t>
  </si>
  <si>
    <t>Bulldog Clamp - 45 degree</t>
  </si>
  <si>
    <t>Bulldog Clamp - 90 degree</t>
  </si>
  <si>
    <t>Bulldog Clamp - curved</t>
  </si>
  <si>
    <t>Bulldog Clamp - straight</t>
  </si>
  <si>
    <t>Bite Block</t>
  </si>
  <si>
    <t>Z-retractor - long</t>
  </si>
  <si>
    <t>Z-retractor - wide</t>
  </si>
  <si>
    <t>Bone Cutter - small</t>
  </si>
  <si>
    <t>Bone Cutter - large</t>
  </si>
  <si>
    <t>Blumenthal - curved</t>
  </si>
  <si>
    <t xml:space="preserve">Hohmann - 22mm wide blade - short- round </t>
  </si>
  <si>
    <t>Arthroscopic Rasp</t>
  </si>
  <si>
    <t>Cobb - 1" wide blade - long</t>
  </si>
  <si>
    <t>9 - 11 1/2"</t>
  </si>
  <si>
    <t>Synovial Rongeur</t>
  </si>
  <si>
    <t>Wire Twister</t>
  </si>
  <si>
    <t>Mayo Hegar - short</t>
  </si>
  <si>
    <t>Lambotte - 19mm wide - curved - long</t>
  </si>
  <si>
    <t>Cottle Septum</t>
  </si>
  <si>
    <t>Maxillary Ostium Seeker</t>
  </si>
  <si>
    <t>Sinus Curette - curved - 2x5mm cup</t>
  </si>
  <si>
    <t>Bone Cutter - medium</t>
  </si>
  <si>
    <t>Doyen Intestinal - straight</t>
  </si>
  <si>
    <t>Back Biter</t>
  </si>
  <si>
    <t xml:space="preserve">Cup Shoveler </t>
  </si>
  <si>
    <t xml:space="preserve">Basket/Punch - slight upbiter </t>
  </si>
  <si>
    <t>Basket/Punch - oval - upbiter</t>
  </si>
  <si>
    <t xml:space="preserve">Basket/Punch - oval - curved right </t>
  </si>
  <si>
    <t xml:space="preserve">Basket/Punch - oval - curved left </t>
  </si>
  <si>
    <r>
      <t>Scissor - hooked - 90</t>
    </r>
    <r>
      <rPr>
        <sz val="10"/>
        <rFont val="Calibri"/>
        <family val="2"/>
      </rPr>
      <t xml:space="preserve">° - right </t>
    </r>
  </si>
  <si>
    <t xml:space="preserve">Suture Manipulator/Lasso/Loop Grasper </t>
  </si>
  <si>
    <t>McGlamry - 9mm wide blade</t>
  </si>
  <si>
    <t>McGlamry - 13mm wide blade</t>
  </si>
  <si>
    <t>McGlamry - 17mm wide blade</t>
  </si>
  <si>
    <t>Ruskin - curved</t>
  </si>
  <si>
    <t>Ruskin - straight</t>
  </si>
  <si>
    <t>Israel Rake</t>
  </si>
  <si>
    <t>Rib Shears - long</t>
  </si>
  <si>
    <t>Joseph - 5mm wide blade</t>
  </si>
  <si>
    <t>Eastman</t>
  </si>
  <si>
    <t xml:space="preserve">6 - 8" </t>
  </si>
  <si>
    <t>Hohmann - fenestrated - double prong</t>
  </si>
  <si>
    <t>Kolbel Glenoid (Robin) - 15mm wide blade</t>
  </si>
  <si>
    <t>Kolbel Glenoid (Batman) - 20mm wide blade</t>
  </si>
  <si>
    <t>Penfield Dissector - #4</t>
  </si>
  <si>
    <t>Penfield Dissector - #2</t>
  </si>
  <si>
    <t>Penfield Dissector - #1</t>
  </si>
  <si>
    <t>Rod Holder</t>
  </si>
  <si>
    <t>Anvil Nail Splitter</t>
  </si>
  <si>
    <t xml:space="preserve">Richardson Eastman - double ended - small </t>
  </si>
  <si>
    <t>Richardson - small</t>
  </si>
  <si>
    <t>Richardson - medium</t>
  </si>
  <si>
    <t>Richardson - large</t>
  </si>
  <si>
    <t>Richardson - extra large</t>
  </si>
  <si>
    <t>Richardson Eastman - double ended - medium</t>
  </si>
  <si>
    <t>Richardson Eastman - double ended - large</t>
  </si>
  <si>
    <t>Lewis Rasp</t>
  </si>
  <si>
    <t>Putti Rasp</t>
  </si>
  <si>
    <t>Fomon Rasp</t>
  </si>
  <si>
    <t>Adson - platform - teeth</t>
  </si>
  <si>
    <t>Adson - smooth</t>
  </si>
  <si>
    <t>Adson - teeth</t>
  </si>
  <si>
    <t>Bishop-Harmon - smooth</t>
  </si>
  <si>
    <t>Bishop-Harmon - teeth</t>
  </si>
  <si>
    <t>Bonney - teeth</t>
  </si>
  <si>
    <t>Cushing - teeth</t>
  </si>
  <si>
    <t>Rat Tooth - wide - 2x3</t>
  </si>
  <si>
    <t xml:space="preserve">8 " </t>
  </si>
  <si>
    <t>Awl - straight</t>
  </si>
  <si>
    <t>Rat Tooth - XLong</t>
  </si>
  <si>
    <t>Hohmann - 16mm wide blade</t>
  </si>
  <si>
    <t>Hohmann - 18mm wide blade</t>
  </si>
  <si>
    <t>Hohmann - 30mm wide blade</t>
  </si>
  <si>
    <t>Hohmann - 42mm wide blade</t>
  </si>
  <si>
    <t>Hohmann - 70mm wide blade</t>
  </si>
  <si>
    <t>Bosworth Tongue Depressor</t>
  </si>
  <si>
    <t>Jackson Trach Tube</t>
  </si>
  <si>
    <t>Rowe Disimpaction Forceps - right</t>
  </si>
  <si>
    <t>Tooth Extractor #23</t>
  </si>
  <si>
    <t>Tooth Extractor #151</t>
  </si>
  <si>
    <t>Obwegeser Channel</t>
  </si>
  <si>
    <t>Hohmann - 24mm wide blade</t>
  </si>
  <si>
    <t>9 1/2 - 11"</t>
  </si>
  <si>
    <t>Bone Clamps/Hooks</t>
  </si>
  <si>
    <t>Lamina Spreaders</t>
  </si>
  <si>
    <t>Kreidler/Lahey Thyroid</t>
  </si>
  <si>
    <t>Bone Reduction Clamp (Point to Point)</t>
  </si>
  <si>
    <t>Mead Dental Periosteal Elevator (#W2)</t>
  </si>
  <si>
    <t>Kocher Thyroid - small</t>
  </si>
  <si>
    <t>Kocher Thyroid - large</t>
  </si>
  <si>
    <t>OHL Dental Periosteal Elevator</t>
  </si>
  <si>
    <t>Miller Bone File #52</t>
  </si>
  <si>
    <t>Frazier Tip, 3F</t>
  </si>
  <si>
    <t>Nasal Speculum - short</t>
  </si>
  <si>
    <t>Nasal Speculum - long</t>
  </si>
  <si>
    <t>Neivert Osteotome - straight</t>
  </si>
  <si>
    <t xml:space="preserve">Beckman Tonsil/Adenoid Curette </t>
  </si>
  <si>
    <t>Buck Ear Curette</t>
  </si>
  <si>
    <t>Obwegeser Zygomatic Arch Awl</t>
  </si>
  <si>
    <t>Lambotte - 6mm wide - curved</t>
  </si>
  <si>
    <t>Parkes Gouge - double guard</t>
  </si>
  <si>
    <t>Rhoton-Yasargil Hook</t>
  </si>
  <si>
    <t>Kerrison-Costen Rongeur - downbiting - 4mm</t>
  </si>
  <si>
    <t>Kerrison Rongeur - upbiting - 3mm - short</t>
  </si>
  <si>
    <t>Kerrison Ronguer - upbiting - 4mm - short</t>
  </si>
  <si>
    <t>ACE Clodius Periosteal Elevator - double ended</t>
  </si>
  <si>
    <t>McKenty Elevator - 3mm</t>
  </si>
  <si>
    <t>Walter Meniscus Gouge - 3mm</t>
  </si>
  <si>
    <t>Ferris-Smith Sponge and Fragment Forceps</t>
  </si>
  <si>
    <t>Duck Bill Dissecting Forcep - 5mm</t>
  </si>
  <si>
    <t>Sinus Scissors - curved left</t>
  </si>
  <si>
    <t>Sinus Scissors - curved right</t>
  </si>
  <si>
    <t>McKissock Breast Caliper - 42-45mm</t>
  </si>
  <si>
    <t>Smith-Peterson - 1/4" wide - straight</t>
  </si>
  <si>
    <t>Smith-Peterson - 1/2 - 5/8" wide - straight</t>
  </si>
  <si>
    <t>Smith-Peterson - 3/4" wide - straight</t>
  </si>
  <si>
    <t>Smith-Peterson - 1 1/4" wide - straight</t>
  </si>
  <si>
    <t>Smith-Peterson - 1/4 - 3/8" wide - curved</t>
  </si>
  <si>
    <t>Smith-Peterson - 1/2 - 5/8" wide - curved</t>
  </si>
  <si>
    <t>Smith-Peterson - 3/4" wide - curved</t>
  </si>
  <si>
    <t>Smith-Peterson - 1" wide - curved</t>
  </si>
  <si>
    <t>Smith-Peterson - 1 1/4" wide - curved</t>
  </si>
  <si>
    <t xml:space="preserve">Dental </t>
  </si>
  <si>
    <t>Plastics</t>
  </si>
  <si>
    <t>Ears</t>
  </si>
  <si>
    <t>Sinus</t>
  </si>
  <si>
    <t>Castroviejo Needle Holder - curved</t>
  </si>
  <si>
    <t xml:space="preserve">Allis </t>
  </si>
  <si>
    <t xml:space="preserve">Penfield Dissector - #3 </t>
  </si>
  <si>
    <t xml:space="preserve">8" </t>
  </si>
  <si>
    <t>Darrach - 1/2" wide</t>
  </si>
  <si>
    <t>Darrach - 3/4" wide</t>
  </si>
  <si>
    <t>Darrach - 1" wide</t>
  </si>
  <si>
    <t>Hohmann - bent - 19mm wide blade</t>
  </si>
  <si>
    <t>Mastectomy - 51 pieces</t>
  </si>
  <si>
    <t>Spine - 50 pieces</t>
  </si>
  <si>
    <t>Thoracotomy  - 27 pieces</t>
  </si>
  <si>
    <t>Rochester Pean - curved - short</t>
  </si>
  <si>
    <t>6" - 8"</t>
  </si>
  <si>
    <t>Kolbel Glenoid - self retaining</t>
  </si>
  <si>
    <t>Extremity (Hand/Foot/Ankle) -  43 pieces</t>
  </si>
  <si>
    <t>Blakesley Forceps - straight</t>
  </si>
  <si>
    <t>Blakesley Forceps - upbiting</t>
  </si>
  <si>
    <t xml:space="preserve">Curved Ear Pick </t>
  </si>
  <si>
    <t xml:space="preserve">Right Angle Ear pick </t>
  </si>
  <si>
    <t xml:space="preserve">Perkins Right Ear Retractor </t>
  </si>
  <si>
    <t xml:space="preserve">#0000 - angled </t>
  </si>
  <si>
    <t xml:space="preserve">Penfield Dissector - #5 </t>
  </si>
  <si>
    <t xml:space="preserve">Lobster Claw </t>
  </si>
  <si>
    <t>Small</t>
  </si>
  <si>
    <t>Neivert Osteotome - curved - left</t>
  </si>
  <si>
    <t>Nievert Osteotome - curved - right</t>
  </si>
  <si>
    <t>Schnidt Tonsil</t>
  </si>
  <si>
    <t>Weitlaner - 2x3 prong</t>
  </si>
  <si>
    <t>Weitlaner - 3x4 prong</t>
  </si>
  <si>
    <t>Weitlaner - 3x4 prong - large</t>
  </si>
  <si>
    <t>Leksell - double action - 3-4mm wide bite</t>
  </si>
  <si>
    <t>Leksell - double action - 5-8mm wide bite</t>
  </si>
  <si>
    <t>Skin Hook - double prong - 2 - 4mm wide</t>
  </si>
  <si>
    <t>Skin Hook - double prong - 5 - 8mm wide</t>
  </si>
  <si>
    <t>Skin Hook - double prong - 9 - 11mm wide</t>
  </si>
  <si>
    <t xml:space="preserve">McGlamry - 11mm wide blade </t>
  </si>
  <si>
    <t xml:space="preserve">6 1/2" </t>
  </si>
  <si>
    <t>Wylie</t>
  </si>
  <si>
    <t xml:space="preserve">Graefe Muscle Hook </t>
  </si>
  <si>
    <t>Eyes</t>
  </si>
  <si>
    <t>Barraquer Wire Speculum</t>
  </si>
  <si>
    <t>Fan Retractor</t>
  </si>
  <si>
    <t>Scissors - Metz - monopolar - curved - 5mm</t>
  </si>
  <si>
    <t>Grasper - Double Action - Blunt</t>
  </si>
  <si>
    <t>Lady Finger (Long Blade Richardson)</t>
  </si>
  <si>
    <t>Screwdriver - hex head - 2.5mm</t>
  </si>
  <si>
    <t>Heiss</t>
  </si>
  <si>
    <t>Debakey - extra long</t>
  </si>
  <si>
    <t>Cushing - teeth - long</t>
  </si>
  <si>
    <t>Weitlaner - 3x4 prong - hinged</t>
  </si>
  <si>
    <t xml:space="preserve">4 - 5 1/2" </t>
  </si>
  <si>
    <t>Rowe Disimpaction Forceps - left</t>
  </si>
  <si>
    <t>Smith Ramus Separator</t>
  </si>
  <si>
    <t>Arthroscopic - Knee/Shoulder Length</t>
  </si>
  <si>
    <t>Arthroscopic - Hip Length</t>
  </si>
  <si>
    <t>Basket/Punch - curved right</t>
  </si>
  <si>
    <t>Basket/Punch - curved left</t>
  </si>
  <si>
    <t>Scissor - hooked</t>
  </si>
  <si>
    <t>Suture Retriever</t>
  </si>
  <si>
    <t>Mosquito Hemostat - straight - 1x2 teeth</t>
  </si>
  <si>
    <t>Gorney Facelift - curved</t>
  </si>
  <si>
    <t>Reverdin Needle</t>
  </si>
  <si>
    <t>Sheehan - 2mm</t>
  </si>
  <si>
    <t>Sheehan - 4mm</t>
  </si>
  <si>
    <t>Sheehan - 5-6mm</t>
  </si>
  <si>
    <t>Sheehan - 8mm</t>
  </si>
  <si>
    <t>Sheehan - 10mm</t>
  </si>
  <si>
    <t>Ramus/Fork</t>
  </si>
  <si>
    <t>Sigmoid Notch/J-Hook - right</t>
  </si>
  <si>
    <t>Sigmoid Notch/J-Hook - left</t>
  </si>
  <si>
    <t xml:space="preserve">Ortho/Spine/Neuro/CMF Misc. </t>
  </si>
  <si>
    <t>Weider (Tongue and Cheek)</t>
  </si>
  <si>
    <t>Takahashi</t>
  </si>
  <si>
    <t xml:space="preserve">Desmarres Chalazion Forceps </t>
  </si>
  <si>
    <t>Castroviejo Caliper</t>
  </si>
  <si>
    <t>6-8"</t>
  </si>
  <si>
    <t xml:space="preserve">Enucleation Scissors - curved </t>
  </si>
  <si>
    <t>Barraquer Needle Holder - curved - tapered</t>
  </si>
  <si>
    <t>Mosquito Hemostat - curved - short</t>
  </si>
  <si>
    <t>Mosquito Hemostat - straight - short</t>
  </si>
  <si>
    <t>Right Angle Dissecting Forcep - 10mm</t>
  </si>
  <si>
    <t xml:space="preserve">Wescott Scissors - Curved </t>
  </si>
  <si>
    <t xml:space="preserve">Wescott Scissors - Straight </t>
  </si>
  <si>
    <t>Wiltse-Gelpi</t>
  </si>
  <si>
    <t>Hohmann - modified - blunt - 24mm wide blade</t>
  </si>
  <si>
    <t>5 /12" - 6"</t>
  </si>
  <si>
    <t>Suture Removal</t>
  </si>
  <si>
    <t>5 - 5 1/2"</t>
  </si>
  <si>
    <t>Probe with Eye</t>
  </si>
  <si>
    <t>Sternal Spreader - small</t>
  </si>
  <si>
    <t>Rib Spreader</t>
  </si>
  <si>
    <t>Rib Spreader - small</t>
  </si>
  <si>
    <t>Doyen Costal Elevator/Rib Stripper - left</t>
  </si>
  <si>
    <t>Doyen Costal Elevator/Rib Stripper - right</t>
  </si>
  <si>
    <t>Ferguson Angiotribe Forceps</t>
  </si>
  <si>
    <t>Wiley/Spoon Vascular Clamp</t>
  </si>
  <si>
    <t>Matson Alexander Rib Elevator</t>
  </si>
  <si>
    <t>Javid Carotid Artery Clamp - 45 degree</t>
  </si>
  <si>
    <t>Javid Carotid Artery Clamp - 90 degree</t>
  </si>
  <si>
    <t>8 1/2 - 11"</t>
  </si>
  <si>
    <t>Satinsky Vascular Clamp</t>
  </si>
  <si>
    <t>Scissors- hooked - 5mm</t>
  </si>
  <si>
    <t xml:space="preserve">Crochet Hook </t>
  </si>
  <si>
    <t>Basket/Punch - slight upbiter - narrow</t>
  </si>
  <si>
    <t>Probe - round hook</t>
  </si>
  <si>
    <t>Babcock/Allis Grasping Forcep - 10mm</t>
  </si>
  <si>
    <t>Grasper - Park/Dorsey Type - fenestrated</t>
  </si>
  <si>
    <t>Coakley Antrum Curette - 45 deg</t>
  </si>
  <si>
    <t>Coakley Antrum Curette - reverse 45 deg</t>
  </si>
  <si>
    <t>4 1/2 - 5"</t>
  </si>
  <si>
    <t>Sinus Scissors - straight</t>
  </si>
  <si>
    <t>Smith Sagittal Split (Inferior Border) Separator - right</t>
  </si>
  <si>
    <t xml:space="preserve">Castroviejo 0.3mm - teeth </t>
  </si>
  <si>
    <t>Bone Cutter - xsmall</t>
  </si>
  <si>
    <t xml:space="preserve">4-6" </t>
  </si>
  <si>
    <t>5 1/2 - 9"</t>
  </si>
  <si>
    <t>Rhoton (set of 19)</t>
  </si>
  <si>
    <t>Beaver Handle - long</t>
  </si>
  <si>
    <t xml:space="preserve">Beaver Handle                                         </t>
  </si>
  <si>
    <t>Bone Spreaders</t>
  </si>
  <si>
    <t xml:space="preserve">Sponge Stick </t>
  </si>
  <si>
    <t>Desmarres Lid Retractor - small</t>
  </si>
  <si>
    <t>Desmarres Lid Retractor - medium</t>
  </si>
  <si>
    <t>Desmarres Lid Retractor - large</t>
  </si>
  <si>
    <t>Cervical Vertebra Spreader</t>
  </si>
  <si>
    <t>Metzenbaum - curved - short</t>
  </si>
  <si>
    <t>Metzenbaum - straight - short</t>
  </si>
  <si>
    <t>3 1/2 - 4 1/2"</t>
  </si>
  <si>
    <t>Frazier Tip, 5-6F</t>
  </si>
  <si>
    <t>5 1/2 - 7 1/2"</t>
  </si>
  <si>
    <t>Pituitary - 4mm angled up - long</t>
  </si>
  <si>
    <t>Pituitary - 3mm angled up - long</t>
  </si>
  <si>
    <t>Crile-Wood (fine tip) - short</t>
  </si>
  <si>
    <t>Smith Sagittal Split (Inferior Border ) Separator - left</t>
  </si>
  <si>
    <t>4 /12 - 5 1/2"</t>
  </si>
  <si>
    <t>PCL/Collateral Ligament (pickle fork)</t>
  </si>
  <si>
    <t>PCL - modified wide</t>
  </si>
  <si>
    <t>Obwegeser - curved down, 11mm x 42mm</t>
  </si>
  <si>
    <t xml:space="preserve">Orthognathic - 27 pieces </t>
  </si>
  <si>
    <t xml:space="preserve">Langenbeck Periosteal Elevator </t>
  </si>
  <si>
    <t>Cobb - mini - 3/8" wide blade</t>
  </si>
  <si>
    <t xml:space="preserve">Cobra - Aufranc </t>
  </si>
  <si>
    <t xml:space="preserve">Balfour - Pediatric </t>
  </si>
  <si>
    <t>Grasper - Hunter - 20mm</t>
  </si>
  <si>
    <t>Grasper - Debakey Type - 27mm</t>
  </si>
  <si>
    <t>Hip Arthroscopy Set - 28 pieces</t>
  </si>
  <si>
    <t>Woodson Elevator and Spatula</t>
  </si>
  <si>
    <t>Woodson Elevator and Spatula - long</t>
  </si>
  <si>
    <t>Woodson Periosteal Elevator</t>
  </si>
  <si>
    <t>Laparoscopic Set - 8 pieces</t>
  </si>
  <si>
    <t xml:space="preserve">Arthroscopy - 54 pieces </t>
  </si>
  <si>
    <t>Areola Cutters (4 sizes in one)</t>
  </si>
  <si>
    <t xml:space="preserve">Cushing Brain Spatula (set of 4 sizes) </t>
  </si>
  <si>
    <t xml:space="preserve">Scoville Nerve - straight </t>
  </si>
  <si>
    <t>Scoville Nerve - 45 degree angle</t>
  </si>
  <si>
    <t>7 1/2 - 8"</t>
  </si>
  <si>
    <t>Craniotomy - 77 pieces</t>
  </si>
  <si>
    <t>Gracey Peridontal Curette</t>
  </si>
  <si>
    <t xml:space="preserve">Basket/Punch - straight - narrow </t>
  </si>
  <si>
    <t>Sternal Spreader</t>
  </si>
  <si>
    <t>Blount - Knee Retractor - 1 prong</t>
  </si>
  <si>
    <t>Breisky Vaginal Retractor</t>
  </si>
  <si>
    <t>4-6"</t>
  </si>
  <si>
    <t>General Minor  -  53 pieces</t>
  </si>
  <si>
    <t xml:space="preserve">Z-retractor - small </t>
  </si>
  <si>
    <t>Castroviejo Scissors - curved</t>
  </si>
  <si>
    <t>Castroviejo Scissors - straight</t>
  </si>
  <si>
    <t>Pituitary - 6mm - straight</t>
  </si>
  <si>
    <t>Pituitary - 4mm - straight</t>
  </si>
  <si>
    <t>Pituitary - 4mm - angled down</t>
  </si>
  <si>
    <t>Pituitary - 4mm - angled up</t>
  </si>
  <si>
    <t>Pituitary - 3mm - straight</t>
  </si>
  <si>
    <t>Pituitary - 2mm - straight</t>
  </si>
  <si>
    <t>Pituitary - 2mm - angled down</t>
  </si>
  <si>
    <t>Pituitary - 2mm - angled up</t>
  </si>
  <si>
    <t>Cilia Forceps</t>
  </si>
  <si>
    <t>Babcock/Allis Grasping Forceps - 5mm</t>
  </si>
  <si>
    <t xml:space="preserve">Grasper - Double Action - Alligator type </t>
  </si>
  <si>
    <t xml:space="preserve">Grasper - single action - alligator type </t>
  </si>
  <si>
    <t>REQUESTOR INFO</t>
  </si>
  <si>
    <t>LAB/EVENT DETAILS</t>
  </si>
  <si>
    <t>MEDSource delivers 2 days before the lab</t>
  </si>
  <si>
    <t>Business day after the lab</t>
  </si>
  <si>
    <t>Business day before the lab</t>
  </si>
  <si>
    <t>DELIVERY LOCATION DETAILS</t>
  </si>
  <si>
    <t>Type in your PO # or N/A if this is not required</t>
  </si>
  <si>
    <t>Equipment Items</t>
  </si>
  <si>
    <t>RENTAL EQUIPMENT OPTIONS</t>
  </si>
  <si>
    <t>Hip Distractor</t>
  </si>
  <si>
    <t>Smoke Evacuator</t>
  </si>
  <si>
    <t>Step Stool</t>
  </si>
  <si>
    <t>Oscillating Saw</t>
  </si>
  <si>
    <t>TPS Drill/Saw Pkg - LG</t>
  </si>
  <si>
    <t>TPS Drill/Saw Pkg - MD</t>
  </si>
  <si>
    <t>TPS Drill/Saw Pkg - SM</t>
  </si>
  <si>
    <t>TPS Drill Pkg - LG</t>
  </si>
  <si>
    <t>TPS Drill Pkg - MD</t>
  </si>
  <si>
    <t>TPS Drill Pkg - SM</t>
  </si>
  <si>
    <t>Osc Saw Pkg</t>
  </si>
  <si>
    <t>Recip Saw Pkg</t>
  </si>
  <si>
    <t xml:space="preserve">Sag Saw Pkg </t>
  </si>
  <si>
    <t>CORE TPS DRILL &amp; SAW BUNDLES</t>
  </si>
  <si>
    <t>***Includes all disposables needed</t>
  </si>
  <si>
    <t>CORE STERNAL DRILL BUNDLE</t>
  </si>
  <si>
    <t xml:space="preserve">CORE SHAVER BUNDLE </t>
  </si>
  <si>
    <t>CORE CRANIOTOMY BUNDLE</t>
  </si>
  <si>
    <t>MIS SPINE SET UP</t>
  </si>
  <si>
    <t>CORE HIGH SPEED DRILL BUNDLE</t>
  </si>
  <si>
    <t>QTY</t>
  </si>
  <si>
    <t xml:space="preserve">Sagittal Saw </t>
  </si>
  <si>
    <t xml:space="preserve">Hudson Modified Trinkle Reamer </t>
  </si>
  <si>
    <t>Jacobs Reamer, ¼”</t>
  </si>
  <si>
    <t xml:space="preserve">Pin Collet: 2.0mm-3.2mm </t>
  </si>
  <si>
    <t xml:space="preserve">Wire Collet: 0.7mm-1.8mm </t>
  </si>
  <si>
    <t xml:space="preserve">Synthes (AO) Quick Connect Drill </t>
  </si>
  <si>
    <t>Jacobs Chuck, ¼” with Key</t>
  </si>
  <si>
    <t xml:space="preserve">System 4/5 Handheld Rotary Driver </t>
  </si>
  <si>
    <t>SYSTEM 4/5 LARGE BONE DRILL/SAW BUNDLE - LG</t>
  </si>
  <si>
    <t>Jacobs Chuck, ¼”  with Key</t>
  </si>
  <si>
    <t>SYSTEM 4/5 LARGE BONE DRILL/SAW BUNDLE - MD</t>
  </si>
  <si>
    <t>SYSTEM 4/5 LARGE BONE DRILL/SAW BUNDLE - SM</t>
  </si>
  <si>
    <t xml:space="preserve"> Jacobs Reamer, ¼” </t>
  </si>
  <si>
    <t xml:space="preserve"> Synthes (AO) Quick Connect Drill </t>
  </si>
  <si>
    <t>SYSTEM 4/5 LARGE BONE DRILL BUNDLE - LG</t>
  </si>
  <si>
    <t>SYSTEM 4/5 LARGE BONE DRILL BUNDLE - MD</t>
  </si>
  <si>
    <t>System 4/5 Handheld Rotary Driver</t>
  </si>
  <si>
    <t>SYSTEM 4/5 LARGE BONE DRILL BUNDLE - SM</t>
  </si>
  <si>
    <t>SYSTEM 4/5 SAG SAW  BUNDLE</t>
  </si>
  <si>
    <t xml:space="preserve">Reciprocating Saw </t>
  </si>
  <si>
    <t>SYSTEM 4/5 RECIP SAW  BUNDLE</t>
  </si>
  <si>
    <t>Insufflator</t>
  </si>
  <si>
    <t>EQUIPMENT</t>
  </si>
  <si>
    <t>CORE</t>
  </si>
  <si>
    <t>CARDIOVASCULAR - THORACIC</t>
  </si>
  <si>
    <t>ENDOSCOPIC</t>
  </si>
  <si>
    <t>DENTAL-CMF-PLASTICS</t>
  </si>
  <si>
    <t>GENERAL SOFT TISSUE</t>
  </si>
  <si>
    <t>GYN-GU-UROLOGY</t>
  </si>
  <si>
    <t>ORTHO-SPINE-NEURO-CMF</t>
  </si>
  <si>
    <t xml:space="preserve">SUB-TOTAL = </t>
  </si>
  <si>
    <t xml:space="preserve">TOTAL PIECES OF EQUIPMENT = </t>
  </si>
  <si>
    <t>EQUIPMENT
PURPLE TABS</t>
  </si>
  <si>
    <t>INSTRUMENTS
BLUE TABS</t>
  </si>
  <si>
    <t>CAUTERY</t>
  </si>
  <si>
    <t>ESU (Standard Monopolar Set-Up)</t>
  </si>
  <si>
    <t>ESU (Bipolar Set-Up)</t>
  </si>
  <si>
    <t>Monopolar Footpedal</t>
  </si>
  <si>
    <t>Bipolar Footpedal</t>
  </si>
  <si>
    <t>RF Unit</t>
  </si>
  <si>
    <t>HOLDERS &amp; POSITIONERS</t>
  </si>
  <si>
    <t>Add-A-Rail Table Clamps</t>
  </si>
  <si>
    <t>Articulating Knee Holder</t>
  </si>
  <si>
    <t>Beach Chair</t>
  </si>
  <si>
    <t>Blue ALPS</t>
  </si>
  <si>
    <t>Breaking ALPS</t>
  </si>
  <si>
    <t>DeMayo Style Positioner (TKR)</t>
  </si>
  <si>
    <t>IM Nail</t>
  </si>
  <si>
    <t>Skull Clamps (Mayfield)</t>
  </si>
  <si>
    <t>Spine Holder</t>
  </si>
  <si>
    <t>Stulberg  Knee Holder</t>
  </si>
  <si>
    <t>IRRIGATION PUMPS</t>
  </si>
  <si>
    <t>SUCTION</t>
  </si>
  <si>
    <t>Suction (Fluid Extraction)</t>
  </si>
  <si>
    <t>LEAD</t>
  </si>
  <si>
    <t>Small Frontal</t>
  </si>
  <si>
    <t>Medium Frontal</t>
  </si>
  <si>
    <t>Large Frontal</t>
  </si>
  <si>
    <t>Medium Wrap Around</t>
  </si>
  <si>
    <t>Large Wrap Around</t>
  </si>
  <si>
    <t>LEAD Apron Rack</t>
  </si>
  <si>
    <t>LEAD Glasses</t>
  </si>
  <si>
    <t>MISCELLANEOUS</t>
  </si>
  <si>
    <t>C-Arm Flooring</t>
  </si>
  <si>
    <t>Instrument Stand</t>
  </si>
  <si>
    <t>Rolling Stool</t>
  </si>
  <si>
    <t>SCRUBS</t>
  </si>
  <si>
    <t>Large</t>
  </si>
  <si>
    <t>X Large</t>
  </si>
  <si>
    <t>TABLES</t>
  </si>
  <si>
    <t>LAB 5000 OR Table</t>
  </si>
  <si>
    <t>Travel Table</t>
  </si>
  <si>
    <t>LIGHTING</t>
  </si>
  <si>
    <t>Lightsource with cable</t>
  </si>
  <si>
    <t>Cystoscope set</t>
  </si>
  <si>
    <t>CAMERAS</t>
  </si>
  <si>
    <t>INSUFFLATORS</t>
  </si>
  <si>
    <t>Clean Kit 1-2 stations</t>
  </si>
  <si>
    <t>Clean Kit 3-4 stations</t>
  </si>
  <si>
    <t>Clean Kit 5-6 stations</t>
  </si>
  <si>
    <t xml:space="preserve">Includes:  </t>
  </si>
  <si>
    <t xml:space="preserve">Includes: </t>
  </si>
  <si>
    <t>- (4) 2.0 oz bottles SuperNova enzymatic cleaner</t>
  </si>
  <si>
    <t>- (8) 2.0 oz bottles SuperNova enzymatic cleaner</t>
  </si>
  <si>
    <t>- (12) 2.0 oz bottles SuperNova enzymatic cleaner</t>
  </si>
  <si>
    <t>- (1) 2.0oz bottle instrument lubricant</t>
  </si>
  <si>
    <t>- (1) 8 oz disinfectant spray</t>
  </si>
  <si>
    <t>- (2) 8 oz disinfectant spray</t>
  </si>
  <si>
    <t>- (1) 1.5oz citrus deodorizing spray</t>
  </si>
  <si>
    <t>- (2) 1.5oz citrus deodorizing spray</t>
  </si>
  <si>
    <t>- (1) pack disinfectant wipes</t>
  </si>
  <si>
    <t>- (2) pack disinfectant wipes</t>
  </si>
  <si>
    <t>- (1) large white brush</t>
  </si>
  <si>
    <t>- (2) large white brush</t>
  </si>
  <si>
    <t>- (1) set misc sized pipe cleaner style brushes</t>
  </si>
  <si>
    <t>- (2) set misc sized pipe cleaner style brushes</t>
  </si>
  <si>
    <t>- (10) white towels</t>
  </si>
  <si>
    <t>- (12) white towels</t>
  </si>
  <si>
    <t>- (14) white towels</t>
  </si>
  <si>
    <t>- (1) pair cleaning gloves</t>
  </si>
  <si>
    <t>- (2) pair cleaning gloves</t>
  </si>
  <si>
    <t>- (1) pack disposable eye protection</t>
  </si>
  <si>
    <t>- (2) pack disposable eye protection</t>
  </si>
  <si>
    <t>- (1) fluid absorption pad for easy cleanup</t>
  </si>
  <si>
    <t>- (2) fluid absorption pad for easy cleanup</t>
  </si>
  <si>
    <t>- (5) bags for return of clean tubs</t>
  </si>
  <si>
    <t>- (8) bags for return of clean tubs</t>
  </si>
  <si>
    <t>- (10) bags for return of clean tubs</t>
  </si>
  <si>
    <t>2-Station Disposables Kit.</t>
  </si>
  <si>
    <t>4 Station Disposable Kit.</t>
  </si>
  <si>
    <t xml:space="preserve">Includes:   </t>
  </si>
  <si>
    <t>- (12) chux</t>
  </si>
  <si>
    <t>- (25) chux</t>
  </si>
  <si>
    <t>- (1) pair of scissors</t>
  </si>
  <si>
    <t>- (4) rolls of Coban</t>
  </si>
  <si>
    <t>- (8) cohesive tape</t>
  </si>
  <si>
    <t>- (2) bricks of 4x4 gauze</t>
  </si>
  <si>
    <t>- (4) bricks of gauze</t>
  </si>
  <si>
    <t>- (5) #10 scalpel blades</t>
  </si>
  <si>
    <t>- (10) #10 scalpel blades</t>
  </si>
  <si>
    <t>- (2) #11 scalpel blades</t>
  </si>
  <si>
    <t>- (5) #11 scalpel blades</t>
  </si>
  <si>
    <t>- (2) #15 scalpel blades</t>
  </si>
  <si>
    <t>- (5) #15 scalpel blades</t>
  </si>
  <si>
    <t>- (4) disposable scalpel handles</t>
  </si>
  <si>
    <t>- (8) scalpel handles</t>
  </si>
  <si>
    <t>- (2) bulb syringes</t>
  </si>
  <si>
    <t>- (4) bulb syringes</t>
  </si>
  <si>
    <t>- (2) rulers</t>
  </si>
  <si>
    <t>- (4) rulers</t>
  </si>
  <si>
    <t>- (4) skin markers</t>
  </si>
  <si>
    <t>- (1) package of germicidal wipes</t>
  </si>
  <si>
    <t>- (4) specimen bowls</t>
  </si>
  <si>
    <t>- (2) plastic bowls</t>
  </si>
  <si>
    <t>- (1) canister of germicidal wipes</t>
  </si>
  <si>
    <t>PPE Kit for (10) people.</t>
  </si>
  <si>
    <t>PPE Kit for (25) people.</t>
  </si>
  <si>
    <t>- (10) bouffant caps</t>
  </si>
  <si>
    <t>- (25) bouffant caps</t>
  </si>
  <si>
    <t>- (10) surgeon's caps</t>
  </si>
  <si>
    <t>- (25) surgeon's caps</t>
  </si>
  <si>
    <t>- (20) XL shoe covers</t>
  </si>
  <si>
    <t>- (50) XL shoe covers</t>
  </si>
  <si>
    <t>- (10) gowns</t>
  </si>
  <si>
    <t>- (25) gowns</t>
  </si>
  <si>
    <t>- (10) surgical masks</t>
  </si>
  <si>
    <t>- (25) surgical masks</t>
  </si>
  <si>
    <t>- (10) surgical masks with shield</t>
  </si>
  <si>
    <t>- (25) surgical masks with shield</t>
  </si>
  <si>
    <t>- (1) box (100 ct) each of small, medium, large, and x-large gloves</t>
  </si>
  <si>
    <t>- (10) surgeon's cap</t>
  </si>
  <si>
    <t>- (25) surgeon's cap</t>
  </si>
  <si>
    <t>- (20) x-large impervious boot with elastic cuff</t>
  </si>
  <si>
    <t>- (50) x-large impervious boot with elastic cuff</t>
  </si>
  <si>
    <t>- (10) impervious gowns</t>
  </si>
  <si>
    <t>- (25) impervious gowns</t>
  </si>
  <si>
    <t>- (10) 3/4 length face shield with elastic foam top</t>
  </si>
  <si>
    <t>- (25) 3/4 length face shield with elastic foam top</t>
  </si>
  <si>
    <t>- (1) box (50 ct) each of small, medium, large, and x-large exam gloves with 12" cuff</t>
  </si>
  <si>
    <t>- (2) boxes (50 ct) each of small, medium, large, and x-large exam gloves with 12" cuff</t>
  </si>
  <si>
    <t>In each box please enter the desired quanitiy needed</t>
  </si>
  <si>
    <t xml:space="preserve">Quanity Needed: </t>
  </si>
  <si>
    <t>CLEANING-DISPOSABLE-PPE KITS</t>
  </si>
  <si>
    <t>QTY:</t>
  </si>
  <si>
    <t>PPE Arthroscopy Kit for 10 people.</t>
  </si>
  <si>
    <t>PPE Arthroscopy Kit for 25 people.</t>
  </si>
  <si>
    <t>Quantity</t>
  </si>
  <si>
    <t xml:space="preserve">Total Bundles Requested = </t>
  </si>
  <si>
    <t>System 4/5 Bundles</t>
  </si>
  <si>
    <t xml:space="preserve">TOTAL # OF INSTRUMENTS = </t>
  </si>
  <si>
    <t xml:space="preserve">Total Kits Requested = </t>
  </si>
  <si>
    <t>Dental, CMF, ENT, Plastics Specialy Instruments</t>
  </si>
  <si>
    <t xml:space="preserve">Total Quantity Requested = </t>
  </si>
  <si>
    <t xml:space="preserve">Total Items Requested = </t>
  </si>
  <si>
    <t xml:space="preserve">TOTAL # OF SETS = </t>
  </si>
  <si>
    <r>
      <rPr>
        <b/>
        <sz val="11"/>
        <color theme="1"/>
        <rFont val="Arial"/>
        <family val="2"/>
      </rPr>
      <t>Recording Device</t>
    </r>
    <r>
      <rPr>
        <sz val="11"/>
        <color theme="1"/>
        <rFont val="Arial"/>
        <family val="2"/>
      </rPr>
      <t xml:space="preserve"> - Includes the Below:</t>
    </r>
  </si>
  <si>
    <r>
      <t xml:space="preserve">Camera </t>
    </r>
    <r>
      <rPr>
        <sz val="11"/>
        <color theme="1"/>
        <rFont val="Arial"/>
        <family val="2"/>
      </rPr>
      <t xml:space="preserve"> Includes the Below:</t>
    </r>
  </si>
  <si>
    <r>
      <t xml:space="preserve">Osteotomes </t>
    </r>
    <r>
      <rPr>
        <i/>
        <sz val="10"/>
        <rFont val="Arial"/>
        <family val="2"/>
      </rPr>
      <t>(continued)</t>
    </r>
  </si>
  <si>
    <r>
      <t xml:space="preserve">Rongeurs </t>
    </r>
    <r>
      <rPr>
        <i/>
        <sz val="10"/>
        <rFont val="Arial"/>
        <family val="2"/>
      </rPr>
      <t>(continued)</t>
    </r>
  </si>
  <si>
    <t>TOWERS, SCOPES, CAMERAS ETC.</t>
  </si>
  <si>
    <t>CARDIOVASCULAR AND THORACIC INSTRUMENTS</t>
  </si>
  <si>
    <t>ENDOSCOPIC INSTRUMENTS</t>
  </si>
  <si>
    <t>GYN / GU / UROLOGY INSTRUMENTS</t>
  </si>
  <si>
    <t>ORTHO / SPINE / NEURO / CMF INSTRUMENTS</t>
  </si>
  <si>
    <t>Misc. Instruments</t>
  </si>
  <si>
    <t>LED Sugical Light - Mobile Stand</t>
  </si>
  <si>
    <t>Send Completed Form to Quotes@MEDSourceRental.com</t>
  </si>
  <si>
    <t xml:space="preserve">Hip Arthroscopy Set </t>
  </si>
  <si>
    <t>NOTE: Image size on monitor is dependent on scope size, so please consider that when ordering scopes or using your own.</t>
  </si>
  <si>
    <r>
      <rPr>
        <b/>
        <sz val="12"/>
        <color rgb="FF0070C0"/>
        <rFont val="Arial"/>
        <family val="2"/>
      </rPr>
      <t xml:space="preserve">SCOPES  </t>
    </r>
    <r>
      <rPr>
        <b/>
        <sz val="12"/>
        <color theme="1"/>
        <rFont val="Arial"/>
        <family val="2"/>
      </rPr>
      <t xml:space="preserve">  </t>
    </r>
  </si>
  <si>
    <t>Hohmann - 15mm wide blade - short</t>
  </si>
  <si>
    <t>PPE Kit for (15) people.</t>
  </si>
  <si>
    <t>- (15) bouffant caps</t>
  </si>
  <si>
    <t>- (15) surgeon's caps</t>
  </si>
  <si>
    <t>- (30) XL shoe covers</t>
  </si>
  <si>
    <t>- (15) gowns</t>
  </si>
  <si>
    <t>- (15) surgical masks</t>
  </si>
  <si>
    <t>- (15) surgical masks with shield</t>
  </si>
  <si>
    <t>INSTRUMENT CLEANING &amp; PPE SETS
ORANGE TABS</t>
  </si>
  <si>
    <t>PPE KITS</t>
  </si>
  <si>
    <t>CLEANING KITS</t>
  </si>
  <si>
    <t>DISPOSABLE STATION KITS</t>
  </si>
  <si>
    <t>Arthroscopy Pump</t>
  </si>
  <si>
    <t>All power cords for tower equipment</t>
  </si>
  <si>
    <t>ADDITIONAL MONITOR(s)</t>
  </si>
  <si>
    <t>TOWER OPTIONS</t>
  </si>
  <si>
    <t>Number of Tower Bundles Needed</t>
  </si>
  <si>
    <t>RECORDING DEVICE</t>
  </si>
  <si>
    <t>(1) Camera Console</t>
  </si>
  <si>
    <t>(1) Camera Head</t>
  </si>
  <si>
    <t>(1) Camera Coupler</t>
  </si>
  <si>
    <t>(1) DVI to VGA Cable</t>
  </si>
  <si>
    <t>(1) S-Video Cable</t>
  </si>
  <si>
    <t>(1) Video Port Adaptor Box</t>
  </si>
  <si>
    <t>(1) Long Power Cord</t>
  </si>
  <si>
    <t>(1) Recording Device and Power Cord</t>
  </si>
  <si>
    <t>(1) DVI Cable</t>
  </si>
  <si>
    <t>(1) USB Flash Drive</t>
  </si>
  <si>
    <r>
      <t xml:space="preserve">CO2 Canister Holder </t>
    </r>
    <r>
      <rPr>
        <i/>
        <sz val="11"/>
        <rFont val="Arial"/>
        <family val="2"/>
      </rPr>
      <t xml:space="preserve"> </t>
    </r>
    <r>
      <rPr>
        <i/>
        <sz val="9"/>
        <color rgb="FF0070C0"/>
        <rFont val="Arial"/>
        <family val="2"/>
      </rPr>
      <t>(We do NOT provide CO2 canisters)</t>
    </r>
  </si>
  <si>
    <t>Please enter the time</t>
  </si>
  <si>
    <t>Your company representative that is onsite &amp; responsible for equipment</t>
  </si>
  <si>
    <t>Phone # for your company's onsite point of contact</t>
  </si>
  <si>
    <t>Arthroscopy Suction</t>
  </si>
  <si>
    <t>Fracture Table - Steris</t>
  </si>
  <si>
    <t>Fracture Table - OSI</t>
  </si>
  <si>
    <t>**All disposables are custom orders**</t>
  </si>
  <si>
    <t>DISPOSABLES</t>
  </si>
  <si>
    <t>PPE</t>
  </si>
  <si>
    <t>Sold By</t>
  </si>
  <si>
    <t xml:space="preserve">Arthroscopy Gloves - Small </t>
  </si>
  <si>
    <t>Arthroscopy Gloves - Medium</t>
  </si>
  <si>
    <t xml:space="preserve">Arthroscopy Gloves - Large </t>
  </si>
  <si>
    <t>Arthroscopy Gloves - X-Large</t>
  </si>
  <si>
    <t>Ear Loop Mask (no shield)</t>
  </si>
  <si>
    <t>Ear Loop Mask w/ Shield</t>
  </si>
  <si>
    <t>3/4 Face Shield</t>
  </si>
  <si>
    <t>Shoe Covers, XL</t>
  </si>
  <si>
    <t>Surgeons Cap</t>
  </si>
  <si>
    <t>Bouffont Cap</t>
  </si>
  <si>
    <t>Gown, Isolation</t>
  </si>
  <si>
    <t>Gown, Isolation Poly</t>
  </si>
  <si>
    <t>Gown, Arthroscopic</t>
  </si>
  <si>
    <t>Boot, X-Large Impervious with Cuff</t>
  </si>
  <si>
    <t>Blades - Scalpel</t>
  </si>
  <si>
    <t>Disposable Scalpels #10 (Complete)</t>
  </si>
  <si>
    <t>Disposable Scalpels #11 (Complete)</t>
  </si>
  <si>
    <t>Disposable Scalpels #15 (Complete)</t>
  </si>
  <si>
    <t>Disposable Scalpel Handle #3</t>
  </si>
  <si>
    <t>Scalpel Blade #10 (No Handle)</t>
  </si>
  <si>
    <t>Scalpel Blade #11 (No Handle)</t>
  </si>
  <si>
    <t>Scalpel Blade #15 (No Handle)</t>
  </si>
  <si>
    <t>Scalpel Blade #22 (No Handle)</t>
  </si>
  <si>
    <t>Beaver Blade #10</t>
  </si>
  <si>
    <t xml:space="preserve">Station Supplies </t>
  </si>
  <si>
    <r>
      <t xml:space="preserve">Germicidal Wipes, Canister, </t>
    </r>
    <r>
      <rPr>
        <b/>
        <sz val="10"/>
        <rFont val="Arial"/>
        <family val="2"/>
      </rPr>
      <t>160ct</t>
    </r>
    <r>
      <rPr>
        <sz val="10"/>
        <rFont val="Arial"/>
        <family val="2"/>
      </rPr>
      <t xml:space="preserve"> </t>
    </r>
  </si>
  <si>
    <r>
      <t xml:space="preserve">Lap Sponges 18"x18" </t>
    </r>
    <r>
      <rPr>
        <b/>
        <sz val="10"/>
        <rFont val="Arial"/>
        <family val="2"/>
      </rPr>
      <t>5ct</t>
    </r>
  </si>
  <si>
    <t>Roll of Coban</t>
  </si>
  <si>
    <t>Blue Chux</t>
  </si>
  <si>
    <t>Blue OR Towels</t>
  </si>
  <si>
    <t>Table Drape</t>
  </si>
  <si>
    <t>3/4 Drape</t>
  </si>
  <si>
    <t>Exam Sheet 40x80</t>
  </si>
  <si>
    <t>Arthro Drape w/ Fluid Collection Pouch</t>
  </si>
  <si>
    <t>"U" Drape, Impervious</t>
  </si>
  <si>
    <t>Laparatomy Drape w/ Pouch</t>
  </si>
  <si>
    <r>
      <t xml:space="preserve">Dissecting Pins 2",  </t>
    </r>
    <r>
      <rPr>
        <b/>
        <sz val="10"/>
        <rFont val="Arial"/>
        <family val="2"/>
      </rPr>
      <t>50ct</t>
    </r>
  </si>
  <si>
    <t>Viscot 6" Ruler</t>
  </si>
  <si>
    <t>Skin Marker</t>
  </si>
  <si>
    <t xml:space="preserve">Plastic Bowl </t>
  </si>
  <si>
    <t>Leur-loc syringe 10 ML</t>
  </si>
  <si>
    <t>Leur-loc syringe 20 ML</t>
  </si>
  <si>
    <t xml:space="preserve">Epilor Syringe, Leur-loc 7ML </t>
  </si>
  <si>
    <t xml:space="preserve">LOR Glass Syringe 10 ML </t>
  </si>
  <si>
    <t>Bulb Syringe</t>
  </si>
  <si>
    <t>Anti-fog kit</t>
  </si>
  <si>
    <t>Head Positioner, Foam Ring</t>
  </si>
  <si>
    <t>8 oz Bottle with Trigger</t>
  </si>
  <si>
    <t>Biohazard Bags</t>
  </si>
  <si>
    <t>ESU/Bovie Supplies</t>
  </si>
  <si>
    <t>ESU Pencil</t>
  </si>
  <si>
    <t>ESU Scratch Pad</t>
  </si>
  <si>
    <t>Grounding Pad</t>
  </si>
  <si>
    <t>ESU Extension Tip - Electrodes</t>
  </si>
  <si>
    <t>Suction Accessories</t>
  </si>
  <si>
    <t>Suction Canister 1200 CC</t>
  </si>
  <si>
    <t>Jumbo Jug &amp; Lid 13L</t>
  </si>
  <si>
    <t>Suction Tubing</t>
  </si>
  <si>
    <t>Suction/Irrigator w/ Tip</t>
  </si>
  <si>
    <t>Frazier Suction Tube Size 12F</t>
  </si>
  <si>
    <t>Frazier Tip Size 10</t>
  </si>
  <si>
    <t>Yankauer Suction Tips</t>
  </si>
  <si>
    <t>RF Gen Accessories</t>
  </si>
  <si>
    <t xml:space="preserve">RF Wand Knee </t>
  </si>
  <si>
    <t xml:space="preserve">RF Wand Shoulder </t>
  </si>
  <si>
    <t xml:space="preserve">RF Wand Hip </t>
  </si>
  <si>
    <t>Sutures</t>
  </si>
  <si>
    <t>2-0 Silk Suture Single Arm</t>
  </si>
  <si>
    <t>3-0 Silk Suture Single Arm</t>
  </si>
  <si>
    <t>4-0 Silk Suture Double Arm</t>
  </si>
  <si>
    <t>5-0 Prolene Suture Double Arm</t>
  </si>
  <si>
    <t>#1 Silk Suture Single Arm</t>
  </si>
  <si>
    <t>Misc</t>
  </si>
  <si>
    <t>Vessel Loops, Mini, Red</t>
  </si>
  <si>
    <t>Vessel Loops, Mini, Blue</t>
  </si>
  <si>
    <t>Vessel Loops, Maxi, Red</t>
  </si>
  <si>
    <t>Vessel Loops, Maxi, Blue</t>
  </si>
  <si>
    <r>
      <t xml:space="preserve">Kitner/Peanut Dissectors, </t>
    </r>
    <r>
      <rPr>
        <b/>
        <sz val="10"/>
        <rFont val="Arial"/>
        <family val="2"/>
      </rPr>
      <t>5ct</t>
    </r>
  </si>
  <si>
    <t>Touhy Needles</t>
  </si>
  <si>
    <t>5mm Lap Trocar</t>
  </si>
  <si>
    <t>10/12mm Lap Trocar &amp; Cannula</t>
  </si>
  <si>
    <t>15 mm Trocar</t>
  </si>
  <si>
    <t>Carter Thompson Port Closure Device</t>
  </si>
  <si>
    <t>Insufflation Tubing</t>
  </si>
  <si>
    <t>Irrigation Tubing</t>
  </si>
  <si>
    <r>
      <t xml:space="preserve">Neuro Sponges 1"x1" </t>
    </r>
    <r>
      <rPr>
        <b/>
        <sz val="10"/>
        <rFont val="Arial"/>
        <family val="2"/>
      </rPr>
      <t>10ct</t>
    </r>
  </si>
  <si>
    <r>
      <t xml:space="preserve">Neuro Sponges 1/2"x1/2"  </t>
    </r>
    <r>
      <rPr>
        <b/>
        <sz val="10"/>
        <rFont val="Arial"/>
        <family val="2"/>
      </rPr>
      <t>10ct</t>
    </r>
  </si>
  <si>
    <t>PlumePen Elite - Smoke Evacuation</t>
  </si>
  <si>
    <t>DISPOSABLES (Miscellaneous)</t>
  </si>
  <si>
    <t xml:space="preserve">Total # of  Disposables = </t>
  </si>
  <si>
    <t>Ioban 13x13</t>
  </si>
  <si>
    <r>
      <t xml:space="preserve">Beaver Handle - </t>
    </r>
    <r>
      <rPr>
        <sz val="8"/>
        <rFont val="Arial"/>
        <family val="2"/>
      </rPr>
      <t>(blades available, please specify size)</t>
    </r>
  </si>
  <si>
    <t>Each bundle includes the following:</t>
  </si>
  <si>
    <t>TOWER BUNDLES</t>
  </si>
  <si>
    <t>(1) Medium Mallet</t>
  </si>
  <si>
    <t>(1) Pituitary - Rongeurs</t>
  </si>
  <si>
    <t>(1) Arthroscopic Elevator</t>
  </si>
  <si>
    <t>(1) Arthroscopic Rasp</t>
  </si>
  <si>
    <t>(1) Ball Tip Probe/Banana Knife - serrated</t>
  </si>
  <si>
    <t>(1) Basket/Punch - straight</t>
  </si>
  <si>
    <t>(1) Basket/Punch - curved right - narrow</t>
  </si>
  <si>
    <t>(1) Basket/Punch - curved right - wide</t>
  </si>
  <si>
    <t>(1) Basket/Punch - curved left - narrow</t>
  </si>
  <si>
    <t>(1) Basket/Punch - curved left -wide</t>
  </si>
  <si>
    <t>(1) Basket/Punch - oval - straight</t>
  </si>
  <si>
    <t>(1) Knot Pusher</t>
  </si>
  <si>
    <t>(1) Pick - 45 degree</t>
  </si>
  <si>
    <t>(1) Probe - flat hook</t>
  </si>
  <si>
    <t>(1) Scissor - hooked - straight</t>
  </si>
  <si>
    <t>(1) Scissor - angled left - rotary - serrated</t>
  </si>
  <si>
    <t>(1) Scissor - angled right - rotary - serrated</t>
  </si>
  <si>
    <t>(2) Grasper</t>
  </si>
  <si>
    <t>(2) Switching Stick</t>
  </si>
  <si>
    <t>Arthroscopic Instruments</t>
  </si>
  <si>
    <t>(4) Crile/Kelly Hemostat</t>
  </si>
  <si>
    <t>(2) Kocher</t>
  </si>
  <si>
    <t>(1) Right Angle</t>
  </si>
  <si>
    <t xml:space="preserve">(1) Mayo Hegar </t>
  </si>
  <si>
    <t>(1) Olson Hegar</t>
  </si>
  <si>
    <t>(2) Army Navy</t>
  </si>
  <si>
    <t>(2) Hohmann</t>
  </si>
  <si>
    <t>(2) Volkman Rake</t>
  </si>
  <si>
    <t>(1) Weitlaner - 3x4 prong</t>
  </si>
  <si>
    <t>(1) Scalpel Handle #3</t>
  </si>
  <si>
    <t>(1) Scalpel Handle #3L</t>
  </si>
  <si>
    <t>POWER DISPOSABLES (Burs/Blades)</t>
  </si>
  <si>
    <t>POWER DISPOSABLES GUIDE</t>
  </si>
  <si>
    <t>Part #</t>
  </si>
  <si>
    <t>Description</t>
  </si>
  <si>
    <t>Procedure</t>
  </si>
  <si>
    <t xml:space="preserve">5820-107-530 </t>
  </si>
  <si>
    <t>3mm x 3.8mm Precision Neuro Drill Bur (Drill)</t>
  </si>
  <si>
    <t>Open Spine</t>
  </si>
  <si>
    <t xml:space="preserve">5820-107-430 </t>
  </si>
  <si>
    <t>3mm x 3.8mm Neuro Drill Bur (Drill)</t>
  </si>
  <si>
    <t xml:space="preserve">5820-107-430S1 </t>
  </si>
  <si>
    <t>3mm x 3.8mm Neuro Drill Bur, Less Aggressive (Drill)</t>
  </si>
  <si>
    <t xml:space="preserve"> Open Spine</t>
  </si>
  <si>
    <t xml:space="preserve">5820-107-030 </t>
  </si>
  <si>
    <t>3mm x 3.8mm Neuro Bur, Match Head, Soft Touch (Drill)</t>
  </si>
  <si>
    <t xml:space="preserve">5820-010-010 </t>
  </si>
  <si>
    <t>1.0mm Round Fluted Bur (Drill)</t>
  </si>
  <si>
    <t xml:space="preserve">5820-010-015 </t>
  </si>
  <si>
    <t>1.5mm Round Fluted Bur (Drill)</t>
  </si>
  <si>
    <t xml:space="preserve">5820-010-030 </t>
  </si>
  <si>
    <t>3.0mm Round Fluted Bur (Drill)</t>
  </si>
  <si>
    <t xml:space="preserve">5820-010-130 </t>
  </si>
  <si>
    <t xml:space="preserve">5820-30-40 </t>
  </si>
  <si>
    <t>4.0mm Acorn Bur (Drill)</t>
  </si>
  <si>
    <t>MIS Spine Set Up</t>
  </si>
  <si>
    <t>8420-107-025</t>
  </si>
  <si>
    <t xml:space="preserve"> 2.5mm Neuro Bur (MIS)[Saber or Sumex]</t>
  </si>
  <si>
    <t xml:space="preserve">8420-107-530 </t>
  </si>
  <si>
    <t>3.0mm Precision Neuro Bur (MIS)[Saber or Sumex]</t>
  </si>
  <si>
    <t>5100-060-001</t>
  </si>
  <si>
    <t>Zyphr Perforator, Large (Sumex Perforator Chuck Attch)</t>
  </si>
  <si>
    <t>Craniotomy</t>
  </si>
  <si>
    <t>5400-071-058</t>
  </si>
  <si>
    <t>D-58 Tapered Router ( Sumex Duraguard Craniotome Attch)</t>
  </si>
  <si>
    <t>5820-107-030</t>
  </si>
  <si>
    <t>3.0mm Matchstick Bur (Drill)</t>
  </si>
  <si>
    <t>D-58 Tapered Router (Duraguard Craniotome Attachment)</t>
  </si>
  <si>
    <t xml:space="preserve">385-544-000 </t>
  </si>
  <si>
    <t>4mm Long Hip Aggressive Plus Blade (Shaver)</t>
  </si>
  <si>
    <t>Hip</t>
  </si>
  <si>
    <t xml:space="preserve">385-943-000 </t>
  </si>
  <si>
    <t>4mm Long Hip Pear Bur (Shaver)</t>
  </si>
  <si>
    <t>385-950-008</t>
  </si>
  <si>
    <t>5.5mm Long Hip Round Bur (XL) (Shaver)</t>
  </si>
  <si>
    <t xml:space="preserve">375-564-000  </t>
  </si>
  <si>
    <t>5.5mm Aggressie Plus Blade (Shaver)</t>
  </si>
  <si>
    <t>Knee</t>
  </si>
  <si>
    <t xml:space="preserve">375-951-000 </t>
  </si>
  <si>
    <t>5.5mm Barrel Bur (Shaver)</t>
  </si>
  <si>
    <t xml:space="preserve">375-544-000 </t>
  </si>
  <si>
    <t>4mm Aggressive Plus Blade (Shaver)</t>
  </si>
  <si>
    <t>Shoulder</t>
  </si>
  <si>
    <t xml:space="preserve">375-941-000  </t>
  </si>
  <si>
    <t>4mm Barrel Bur (Shaver)</t>
  </si>
  <si>
    <t xml:space="preserve">375-534-000  </t>
  </si>
  <si>
    <t>3.5mm Aggressive Plus Blade (Shaver)</t>
  </si>
  <si>
    <t>Ankle</t>
  </si>
  <si>
    <t xml:space="preserve">375-930-000  </t>
  </si>
  <si>
    <t>3.5mm Round Bur (Shaver)</t>
  </si>
  <si>
    <t xml:space="preserve">2296-003-212  </t>
  </si>
  <si>
    <t>Medium Narrow Blade, Aggressive 18mm x 5.5mm (Sag/Osc)</t>
  </si>
  <si>
    <t>Small Joint</t>
  </si>
  <si>
    <t xml:space="preserve">5400-003-412  </t>
  </si>
  <si>
    <t>Short Narrow Blade 18mm x 5.5mm (Sag/Osc)</t>
  </si>
  <si>
    <t xml:space="preserve">2296-3-125 </t>
  </si>
  <si>
    <t>Long Medium Aggressive Blade, 31.0mm x 9.0mm (Sag/Osc)</t>
  </si>
  <si>
    <t xml:space="preserve">2296-3-525 </t>
  </si>
  <si>
    <t xml:space="preserve">2296-003-101 </t>
  </si>
  <si>
    <t>Sagittal Blade with 10mm ACL Stop (Sag/Osc)</t>
  </si>
  <si>
    <t>Knee - ACL Repair</t>
  </si>
  <si>
    <t>Reciprocating Saw Bundle</t>
  </si>
  <si>
    <t xml:space="preserve">5100-337-133 </t>
  </si>
  <si>
    <t>Long Tapered, Precision, Thin, Extended Shank 22.5mmx0.38mm</t>
  </si>
  <si>
    <t xml:space="preserve">Sagittal Blade with 10mm ACL Stop (Sag/Osc) </t>
  </si>
  <si>
    <t>Knee-ACL Repair</t>
  </si>
  <si>
    <t>TPS Drill Bundle- SM, MD &amp; LG</t>
  </si>
  <si>
    <t>TPS Drill/ Saw Bundle- SM, MD &amp; LG</t>
  </si>
  <si>
    <t xml:space="preserve">277-096-275 </t>
  </si>
  <si>
    <t>Double Sided, 70mmx12.6mmx0.64mm (Recip)</t>
  </si>
  <si>
    <t xml:space="preserve">277-096-325 </t>
  </si>
  <si>
    <t>Heavy Duty Long 77.6mmx11.2mmx0.77mm (Recip)</t>
  </si>
  <si>
    <t>Sagittal Saw Bundle</t>
  </si>
  <si>
    <t xml:space="preserve">4125-127-090 </t>
  </si>
  <si>
    <t xml:space="preserve">Dual Cut 90mmx25mmx1.27mm (Sag)  </t>
  </si>
  <si>
    <t>Hip/Knee/Shoulder</t>
  </si>
  <si>
    <t xml:space="preserve">2108-151-000 </t>
  </si>
  <si>
    <t>Wide, Thick, No Offset 85mmx25mmx1.19mm (Sag)</t>
  </si>
  <si>
    <t xml:space="preserve">2108-376-002 </t>
  </si>
  <si>
    <t>Heavy Duty 91.5mmx25mmx0.94mm  (Sag)</t>
  </si>
  <si>
    <t xml:space="preserve">6125-137-090 </t>
  </si>
  <si>
    <t>Aggressive Cut 90mmx25mmx1.37mm (Sag)</t>
  </si>
  <si>
    <t xml:space="preserve">2108-105-000 </t>
  </si>
  <si>
    <t>Medium 73mmx25mmx0.94mm  (Sag)</t>
  </si>
  <si>
    <t xml:space="preserve">2108-218-000 </t>
  </si>
  <si>
    <t>Thick, Wide, Extra Long 98.5mm x 25mm x 1.27mm (Sag)</t>
  </si>
  <si>
    <t>Large Bone Drill Bundle - SM, MD &amp; LG</t>
  </si>
  <si>
    <t>None Available</t>
  </si>
  <si>
    <t>Large Bone Drill/Saw Bundle- SM, MD &amp; LG</t>
  </si>
  <si>
    <t>Dual Cut 90mmx25mmx1.27mm (Sag)</t>
  </si>
  <si>
    <t>Craniotomy Bundle</t>
  </si>
  <si>
    <t>Sternal Drill Bundle</t>
  </si>
  <si>
    <t xml:space="preserve"> NOTE:  Scopes are NOT included and must be requested seperately or provided by customer</t>
  </si>
  <si>
    <t>(Knee/Shoulder Length)</t>
  </si>
  <si>
    <t>(2) Senn (3-prong) Retractor</t>
  </si>
  <si>
    <t xml:space="preserve">(1) Bandage </t>
  </si>
  <si>
    <t>(1) Mayo</t>
  </si>
  <si>
    <t>(1) Metzenbaum</t>
  </si>
  <si>
    <t>(1) Frazier</t>
  </si>
  <si>
    <t>(2) Adson - teeth</t>
  </si>
  <si>
    <t>(1) Bonney - teeth</t>
  </si>
  <si>
    <t xml:space="preserve">(2) Backhaus perforating </t>
  </si>
  <si>
    <t>General</t>
  </si>
  <si>
    <t>(1) Stainless Steel Ruler</t>
  </si>
  <si>
    <t>(1) Curette - straight</t>
  </si>
  <si>
    <t>(1) Curette - angled</t>
  </si>
  <si>
    <t>(1) Cobb</t>
  </si>
  <si>
    <r>
      <t xml:space="preserve">ARTHROSCOPY SET
</t>
    </r>
    <r>
      <rPr>
        <i/>
        <sz val="10"/>
        <color theme="0"/>
        <rFont val="Arial"/>
        <family val="2"/>
      </rPr>
      <t>54 Instruments</t>
    </r>
  </si>
  <si>
    <t>(1) Allis Hemostat</t>
  </si>
  <si>
    <t>(1) Crile/Kelly Hemostatic Forceps</t>
  </si>
  <si>
    <t>(1) Kocher Forceps</t>
  </si>
  <si>
    <t>(2) Mosquito Hemostat, straight</t>
  </si>
  <si>
    <t>(2) Mosquito Hemostat, curved</t>
  </si>
  <si>
    <t>(1) Mayo Hegar Needle Driver</t>
  </si>
  <si>
    <t>(2) Army Navy Retractor</t>
  </si>
  <si>
    <t>(2) Hohmann Retractor</t>
  </si>
  <si>
    <t>(2) Ragnell Retractor</t>
  </si>
  <si>
    <t>(2) Senn Retractor, 3 prong</t>
  </si>
  <si>
    <t>(2) Skin Hook Retractor, double prong</t>
  </si>
  <si>
    <t>(1) Weitlaner Retractor, 2x3 prong</t>
  </si>
  <si>
    <t>(1) Weitlaner Retractor, 3x4 prong</t>
  </si>
  <si>
    <t>(1) Scalpel Handle, #3</t>
  </si>
  <si>
    <t>(1) Mayo Scissors</t>
  </si>
  <si>
    <t>(1) Metzenbaum Scissors</t>
  </si>
  <si>
    <t>(1) Tenotomy Scissors, curved</t>
  </si>
  <si>
    <t>(1) Tenotomy Scissors, straight</t>
  </si>
  <si>
    <t>(1) Adson Brown Forceps</t>
  </si>
  <si>
    <t>(1) Adson Forceps, teeth</t>
  </si>
  <si>
    <t>(1) Rat Tooth Forceps</t>
  </si>
  <si>
    <t>(2) Backhaus perforating Towel Clamp</t>
  </si>
  <si>
    <t>(1) Lewin Bone Holding Forceps</t>
  </si>
  <si>
    <t>(1) Curette</t>
  </si>
  <si>
    <t>(1) Freer Elevator</t>
  </si>
  <si>
    <t>(1) Key Elevator</t>
  </si>
  <si>
    <t>(3) McGlamry Elevator</t>
  </si>
  <si>
    <t>(1) Lamina Spreader</t>
  </si>
  <si>
    <t>(1) Mallet, small</t>
  </si>
  <si>
    <t>(1) Hibbs Osteotome</t>
  </si>
  <si>
    <t>(1) Sheehan Osteotome</t>
  </si>
  <si>
    <t>(1) Ruskin Rongeur</t>
  </si>
  <si>
    <t>54 Total Instruments</t>
  </si>
  <si>
    <t>42 Instruments</t>
  </si>
  <si>
    <r>
      <t xml:space="preserve">EXTREMITY SET
</t>
    </r>
    <r>
      <rPr>
        <i/>
        <sz val="10"/>
        <color theme="0"/>
        <rFont val="Arial"/>
        <family val="2"/>
      </rPr>
      <t>42 Instruments</t>
    </r>
  </si>
  <si>
    <t>(2) Allis Forceps</t>
  </si>
  <si>
    <t>(2) Babcock Forceps</t>
  </si>
  <si>
    <t>(2) Crile/Kelly Hemostat, straight</t>
  </si>
  <si>
    <t>(4) Crile/Kelly Hemostat, curved</t>
  </si>
  <si>
    <t>(2) Kocher Forceps</t>
  </si>
  <si>
    <t>(2) Right Angle Forceps</t>
  </si>
  <si>
    <t>(2) Rochester Pean Forceps</t>
  </si>
  <si>
    <t>(2) Schnidt Tonsil Forceps</t>
  </si>
  <si>
    <t>(2) Sponge Stick Forceps</t>
  </si>
  <si>
    <t>(1) Crile-Wood (fine tip) Needle Holder</t>
  </si>
  <si>
    <t>(2) Mayo Hegar Needle Holder</t>
  </si>
  <si>
    <t>(1) Deaver Retractor, 1 1/2" wide</t>
  </si>
  <si>
    <t>(1) Ribbon (Malleable) Retractor, 3/4-1" wide</t>
  </si>
  <si>
    <t>(1) Ribbon (Malleable) Retractor, 1 3/4-2" wide</t>
  </si>
  <si>
    <t>(1) Richardson Retractor, small</t>
  </si>
  <si>
    <t>(1) Richardson Retractor, medium</t>
  </si>
  <si>
    <t>(1) Richardson Retractor, large</t>
  </si>
  <si>
    <t>(1) #3 Scalpel Handle</t>
  </si>
  <si>
    <t>(1) #3L Scalpel Handle</t>
  </si>
  <si>
    <t>(1) Bandage Scissors</t>
  </si>
  <si>
    <t>(1) Mayo Scissors, curved</t>
  </si>
  <si>
    <t>(1) Mayo Scissors, straight</t>
  </si>
  <si>
    <t>(1) Metzenbaum Scissors, curved</t>
  </si>
  <si>
    <t>(1) Yankauer Suction Tip</t>
  </si>
  <si>
    <t>(2) Adson Forceps with Teeth</t>
  </si>
  <si>
    <t>(2) Debakey Forceps</t>
  </si>
  <si>
    <t>(2) Backhaus Perforating Towel Clamps</t>
  </si>
  <si>
    <t>(2) Non-Perforating Towel Clamps</t>
  </si>
  <si>
    <r>
      <t xml:space="preserve">GENERAL MINOR SET
</t>
    </r>
    <r>
      <rPr>
        <i/>
        <sz val="10"/>
        <color theme="0"/>
        <rFont val="Arial"/>
        <family val="2"/>
      </rPr>
      <t>52 Instruments</t>
    </r>
  </si>
  <si>
    <t>52 Instruments</t>
  </si>
  <si>
    <t>(Continue) ARTHROSCOPY SET</t>
  </si>
  <si>
    <t>(Continue) EXTREMITY SET</t>
  </si>
  <si>
    <t>(Continue) GENERAL MINOR SET</t>
  </si>
  <si>
    <t>(1) Babcock/Allis Grasping Forcep - 5mm</t>
  </si>
  <si>
    <t>(2) Grasper - Double Action - Blunt</t>
  </si>
  <si>
    <t xml:space="preserve">(1) Grasper - Double Action Alligator type </t>
  </si>
  <si>
    <t xml:space="preserve">(1) Grasper - Single Action Alligator type </t>
  </si>
  <si>
    <t>(1) Maryland Dissector - 5mm</t>
  </si>
  <si>
    <t>(1) Scissors - Metz - monopolar - Curved - 5mm</t>
  </si>
  <si>
    <t>(1) Suction Tip</t>
  </si>
  <si>
    <t>8 Total Instruments</t>
  </si>
  <si>
    <r>
      <t xml:space="preserve">LAPAROSCOPIC SET
</t>
    </r>
    <r>
      <rPr>
        <i/>
        <sz val="10"/>
        <color theme="0"/>
        <rFont val="Arial"/>
        <family val="2"/>
      </rPr>
      <t>8 Instruments</t>
    </r>
  </si>
  <si>
    <t>(1) Areola Cutters (4 Sizes in one)</t>
  </si>
  <si>
    <t>(1) Caliper</t>
  </si>
  <si>
    <t>(2) Allis Hemostat</t>
  </si>
  <si>
    <t xml:space="preserve">(1) Lahey Forceps </t>
  </si>
  <si>
    <t>(2) Right Angle Hemostat</t>
  </si>
  <si>
    <t xml:space="preserve">(2) Right Angle Hemostat, Long </t>
  </si>
  <si>
    <t xml:space="preserve">(2) Schnidt Tonsil Forceps </t>
  </si>
  <si>
    <t xml:space="preserve">(1) Sponge Stick Forceps </t>
  </si>
  <si>
    <t xml:space="preserve">(1) Webster - delicate </t>
  </si>
  <si>
    <t xml:space="preserve">(2) Army Navy </t>
  </si>
  <si>
    <t>(1) Berens Mastectomy Retractor</t>
  </si>
  <si>
    <t xml:space="preserve">(2) Cushing Vein </t>
  </si>
  <si>
    <t xml:space="preserve">(2) Deaver </t>
  </si>
  <si>
    <t>(1) Doyen Retractor</t>
  </si>
  <si>
    <t>(1) Lighted Breast Retractor</t>
  </si>
  <si>
    <t xml:space="preserve">(2) Obwegeser Retractor </t>
  </si>
  <si>
    <t xml:space="preserve">(2) Senn Retractor </t>
  </si>
  <si>
    <t xml:space="preserve">(2) Double Prong Skin Hook </t>
  </si>
  <si>
    <t xml:space="preserve">(2) Volkman Rake, 4 Prong </t>
  </si>
  <si>
    <t>(1) Iris Scissors, curved</t>
  </si>
  <si>
    <t>(1) Iris Scissors, straight</t>
  </si>
  <si>
    <t>(1) Metzenbaum Scissors, straight</t>
  </si>
  <si>
    <t>(1) Metzenbaum Scissors, straight, long</t>
  </si>
  <si>
    <t xml:space="preserve">(2) Adson Tooth </t>
  </si>
  <si>
    <t>(1) Debakey Forceps</t>
  </si>
  <si>
    <t>(1) Debakey Forceps, Short</t>
  </si>
  <si>
    <t>(1) Rat Tooth</t>
  </si>
  <si>
    <t>49 Total Instruments</t>
  </si>
  <si>
    <r>
      <t xml:space="preserve">MASTECTOMY SET
</t>
    </r>
    <r>
      <rPr>
        <i/>
        <sz val="10"/>
        <color theme="0"/>
        <rFont val="Arial"/>
        <family val="2"/>
      </rPr>
      <t>49 Instruments</t>
    </r>
  </si>
  <si>
    <t xml:space="preserve">(2) Crile/Kelly Hemostat </t>
  </si>
  <si>
    <t>(1) Kocher Clamp</t>
  </si>
  <si>
    <t>(1) Bennett Tibia</t>
  </si>
  <si>
    <t>(1) Gelpi Retractor</t>
  </si>
  <si>
    <t xml:space="preserve">(2) Hohmann Retractor </t>
  </si>
  <si>
    <t>(1) Richardson Retractor</t>
  </si>
  <si>
    <t xml:space="preserve">(2) Volkman Rake Retractor </t>
  </si>
  <si>
    <t>(2) Scalpel Handle #3</t>
  </si>
  <si>
    <t>(1) Ferris Smith Tissue Forceps</t>
  </si>
  <si>
    <t>(2) Rat Tooth Tissue Forceps</t>
  </si>
  <si>
    <t>(1) Volkman Bone Hook</t>
  </si>
  <si>
    <t>(1) Curette straight</t>
  </si>
  <si>
    <t>(1) Cobb Elevator</t>
  </si>
  <si>
    <t>(1) Key Cobb Elevator</t>
  </si>
  <si>
    <t>(1) Mallet, medium</t>
  </si>
  <si>
    <t xml:space="preserve">(2) Lambotte Osteotome </t>
  </si>
  <si>
    <t>(1) Adson Rongeur</t>
  </si>
  <si>
    <t>33 Total Instruments</t>
  </si>
  <si>
    <r>
      <t xml:space="preserve">ORTHO SET
</t>
    </r>
    <r>
      <rPr>
        <i/>
        <sz val="10"/>
        <color theme="0"/>
        <rFont val="Arial"/>
        <family val="2"/>
      </rPr>
      <t>33 Instruments</t>
    </r>
  </si>
  <si>
    <t>(Continue) MASTECTOMY SET</t>
  </si>
  <si>
    <t>(Continue) ORTHO SET</t>
  </si>
  <si>
    <t>Cardiovascular/Thoracic</t>
  </si>
  <si>
    <t>(1) Doyen Costal Elevator - left</t>
  </si>
  <si>
    <t>(1) Doyen Costal Elevator - right</t>
  </si>
  <si>
    <t>(1) Lebsche Sternum Knife</t>
  </si>
  <si>
    <t>(1) Rib Shears</t>
  </si>
  <si>
    <t>(2) Satinsky Vascular</t>
  </si>
  <si>
    <t>(1) Sternum Spreader</t>
  </si>
  <si>
    <t>(3) Allis Hemostat</t>
  </si>
  <si>
    <t>(2) Crile/Kelly Hemostatic Forceps</t>
  </si>
  <si>
    <t>(2) Right Angle Hemostat, long</t>
  </si>
  <si>
    <t>(2) Gelpi</t>
  </si>
  <si>
    <t>(1) Ferris Smith</t>
  </si>
  <si>
    <t>(2) Baukhaus Perforating Towel Clamp</t>
  </si>
  <si>
    <t>Chisels/Cutters/Gouges</t>
  </si>
  <si>
    <t>(1) Bone Cutter</t>
  </si>
  <si>
    <t>(1) Langenbeck Elevator</t>
  </si>
  <si>
    <t>(1) Leksell Rongeurs</t>
  </si>
  <si>
    <t xml:space="preserve">(2) Crile Hemostat </t>
  </si>
  <si>
    <t xml:space="preserve">(2) Kocher Clamp </t>
  </si>
  <si>
    <t>(1) Rochester Pean Forceps, Straight</t>
  </si>
  <si>
    <t>(1) Rochester Pean Forceps, Curved</t>
  </si>
  <si>
    <t>(1) Adson- Beckman Retractor</t>
  </si>
  <si>
    <t xml:space="preserve">(2) Army Navy Retractor </t>
  </si>
  <si>
    <t>(1) Cerebellar Retractor</t>
  </si>
  <si>
    <t>(1) Nerve Hook</t>
  </si>
  <si>
    <t>(1) Volkman Rake Retractor</t>
  </si>
  <si>
    <t>(1) Mayo Scissors, Straight</t>
  </si>
  <si>
    <t>(1) Mayo Scissors, Curved</t>
  </si>
  <si>
    <t>(1) Rat Tooth Tissue Forceps</t>
  </si>
  <si>
    <t>(2) Curette - angled</t>
  </si>
  <si>
    <t>(2) Cobb Elevator</t>
  </si>
  <si>
    <t xml:space="preserve">(2) Freer Elevator </t>
  </si>
  <si>
    <t xml:space="preserve">(2) Key Elevator </t>
  </si>
  <si>
    <t>(1) Woodson Elevator</t>
  </si>
  <si>
    <t xml:space="preserve">(2) Hibbs Osteotome </t>
  </si>
  <si>
    <t xml:space="preserve">(2) Kerrison Rongeur </t>
  </si>
  <si>
    <t>(1) Leksell Rongeur</t>
  </si>
  <si>
    <t xml:space="preserve">(2) Pituitary Rongeur </t>
  </si>
  <si>
    <t>Ortho/Spine/Neuro/CMF Misc. Items</t>
  </si>
  <si>
    <t>(1) Penfield Dissector - #2</t>
  </si>
  <si>
    <t>(1) Penfield Dissector - #4</t>
  </si>
  <si>
    <t>(Continue) SPINE SET</t>
  </si>
  <si>
    <t>(Continue) THORACOTOMY SET</t>
  </si>
  <si>
    <r>
      <t xml:space="preserve">THORACOTOMY SET
</t>
    </r>
    <r>
      <rPr>
        <i/>
        <sz val="10"/>
        <color theme="0"/>
        <rFont val="Arial"/>
        <family val="2"/>
      </rPr>
      <t>27 Instruments</t>
    </r>
  </si>
  <si>
    <t>27 Total Instruments</t>
  </si>
  <si>
    <t>(1)  #3 Scalpel Handle</t>
  </si>
  <si>
    <t>(1) Adson Forceps, with teeth</t>
  </si>
  <si>
    <t xml:space="preserve">(2) Adson Forceps, smooth </t>
  </si>
  <si>
    <t>(1) Bayonet Forceps</t>
  </si>
  <si>
    <t>(1) Kelly Scissors</t>
  </si>
  <si>
    <t>(1) Potts-Smith Scissors</t>
  </si>
  <si>
    <t>(1) Wire Cutter</t>
  </si>
  <si>
    <t>(1) Webster Needle Holder</t>
  </si>
  <si>
    <t>(1) Mayo Hegar Needle Holder</t>
  </si>
  <si>
    <t>(6) Mosquito Clamp, Curved</t>
  </si>
  <si>
    <t>(6) Mosquito Clamp, Straight</t>
  </si>
  <si>
    <t>(1) Forrester Sponge Stick</t>
  </si>
  <si>
    <t>(2) Allis Clamp</t>
  </si>
  <si>
    <t>(6) Dandy Clamp</t>
  </si>
  <si>
    <t xml:space="preserve">(2) Rochester-Pean Clamp </t>
  </si>
  <si>
    <t xml:space="preserve">(2) Adson Clamp, Curved </t>
  </si>
  <si>
    <t xml:space="preserve">(2) Adson Clamp, Straight </t>
  </si>
  <si>
    <t>(1) Luer Rongeur</t>
  </si>
  <si>
    <t>(1) Zaufel-Jansen Rongeur</t>
  </si>
  <si>
    <t>(1) Stille-Luer Duckbill Rongeur</t>
  </si>
  <si>
    <t xml:space="preserve">(8) Backhaus Towel Clip </t>
  </si>
  <si>
    <t>(1) Frazier Suction Tips</t>
  </si>
  <si>
    <t>(1) Langenbeck Periosteal Elevator, Narrow</t>
  </si>
  <si>
    <t>(1) Langenbeck Periosteal Elevator, Broad</t>
  </si>
  <si>
    <t>(2) Cushing Brain Spatula</t>
  </si>
  <si>
    <t>(1)  Volkmann Spoon Curette</t>
  </si>
  <si>
    <t xml:space="preserve">(2)  Frazier Dura Hook </t>
  </si>
  <si>
    <t>(1) Adson Dura Dissecting Hook</t>
  </si>
  <si>
    <t>(1) Frazier Dura Separator</t>
  </si>
  <si>
    <t xml:space="preserve">(2) Volkmann Rake Retractor </t>
  </si>
  <si>
    <t>(1)  Jansen Retractor</t>
  </si>
  <si>
    <t>(1) Weitlaner Retractor</t>
  </si>
  <si>
    <t xml:space="preserve">(2)  Senn Retractor </t>
  </si>
  <si>
    <t xml:space="preserve">(3) Love Nerve Root Retractor </t>
  </si>
  <si>
    <t>76 Total Instruments</t>
  </si>
  <si>
    <r>
      <t xml:space="preserve">CYCTOSCOPY SET
</t>
    </r>
    <r>
      <rPr>
        <i/>
        <sz val="10"/>
        <color theme="0"/>
        <rFont val="Arial"/>
        <family val="2"/>
      </rPr>
      <t>9 Instruments</t>
    </r>
  </si>
  <si>
    <t>(Continue) CRANIOTOMTY SET</t>
  </si>
  <si>
    <t>(1) 4mm 12 Degree Cysto Scope</t>
  </si>
  <si>
    <t>(1) 4mm 30 Degree Cysto Scope</t>
  </si>
  <si>
    <t>(1)4mm 70 Degree Cysto Scope</t>
  </si>
  <si>
    <t>(1)17 Fr Outer Sheath and Obturator (red)</t>
  </si>
  <si>
    <t>(1) 21 Fr Outer Sheath and Obturator (orange)</t>
  </si>
  <si>
    <t>(1)23 Fr Outer Sheath and Obturator (yellow)</t>
  </si>
  <si>
    <t>(1) Rigid Optical Grasper</t>
  </si>
  <si>
    <t>(1)Rigid Optical Cup Forcep</t>
  </si>
  <si>
    <t>(1)Short Bridge w/ two ports</t>
  </si>
  <si>
    <t>9 Total Instruments</t>
  </si>
  <si>
    <r>
      <t xml:space="preserve">HIP ARTHROSCOPY SET
</t>
    </r>
    <r>
      <rPr>
        <i/>
        <sz val="10"/>
        <color theme="0"/>
        <rFont val="Arial"/>
        <family val="2"/>
      </rPr>
      <t>28 Instruments</t>
    </r>
  </si>
  <si>
    <r>
      <t xml:space="preserve">ORTHOGNATHIC SET
</t>
    </r>
    <r>
      <rPr>
        <i/>
        <sz val="10"/>
        <color theme="0"/>
        <rFont val="Arial"/>
        <family val="2"/>
      </rPr>
      <t>27 Instruments</t>
    </r>
  </si>
  <si>
    <t>(1) Rowe Disimpaction, Left</t>
  </si>
  <si>
    <t>(1) Rowe Disimpaction, Right</t>
  </si>
  <si>
    <t>(2) Senn Retractor x 2</t>
  </si>
  <si>
    <t>(1) Obwegeser Retractor, Curved Down</t>
  </si>
  <si>
    <t>(1) Obwegeser Retractor, Curved Up</t>
  </si>
  <si>
    <t>(1) Ramus/Fork Retractor</t>
  </si>
  <si>
    <t>(1) Smith Sagittal Split Separator, Left</t>
  </si>
  <si>
    <t>(1) Smith Sagittal Split Separator, Right</t>
  </si>
  <si>
    <t>(1) Sigmoid Notch Retractor, Left</t>
  </si>
  <si>
    <t>(1) Sigmoid Notch Retractor, Right</t>
  </si>
  <si>
    <t>(1) Mallet</t>
  </si>
  <si>
    <t>(1) Bite Block</t>
  </si>
  <si>
    <t>(1) Blumenthal Rongeur, Curved</t>
  </si>
  <si>
    <t>(1) Kerrison Rongeur</t>
  </si>
  <si>
    <t>(1) Pituitary Rongeur</t>
  </si>
  <si>
    <t>(1) Minnesota Retractor</t>
  </si>
  <si>
    <t>(1) Freer</t>
  </si>
  <si>
    <t>(1)Molt #9</t>
  </si>
  <si>
    <t>(1) Lambotte Osteotome</t>
  </si>
  <si>
    <t>(1) Smith Ramus Separator</t>
  </si>
  <si>
    <t>(1) Molt Mouth Gag</t>
  </si>
  <si>
    <t>(1)Metzenbaum Scissors</t>
  </si>
  <si>
    <t>(1) Adson Brown, Teeth</t>
  </si>
  <si>
    <t>(1) Cannula Plug (266-721-100)</t>
  </si>
  <si>
    <t>(2) Wolf Light Cable Adaptor</t>
  </si>
  <si>
    <t>(2) Stryker/Storz Light Cable Adaptor</t>
  </si>
  <si>
    <t xml:space="preserve">(1) Hip Scope Cannula </t>
  </si>
  <si>
    <t xml:space="preserve">(3) 1.3mm Nitinol Guide Wire </t>
  </si>
  <si>
    <t xml:space="preserve">(1) Hip Scope Obturator </t>
  </si>
  <si>
    <t xml:space="preserve">(1) Hip Scope Trocar </t>
  </si>
  <si>
    <t xml:space="preserve">(1) 4mm/70deg Hip Arthroscope </t>
  </si>
  <si>
    <t xml:space="preserve">(1) 4mm/30deg Hip Arthroscope </t>
  </si>
  <si>
    <t xml:space="preserve">(1) 5.6mm Hip Obturator </t>
  </si>
  <si>
    <t xml:space="preserve">(1) 5.6mm Hip Cannula </t>
  </si>
  <si>
    <t xml:space="preserve">(1) 5.6mm Hip Trocar </t>
  </si>
  <si>
    <t xml:space="preserve">(1) Hip Scope Bridge </t>
  </si>
  <si>
    <t xml:space="preserve">(1) Sealing Cap </t>
  </si>
  <si>
    <t xml:space="preserve">(1) 4.5mm Hip Obturator </t>
  </si>
  <si>
    <t xml:space="preserve">(1) 5mm Hip Obturator </t>
  </si>
  <si>
    <t xml:space="preserve">(1) 4.5mm Hip Trocar </t>
  </si>
  <si>
    <t xml:space="preserve">(1) 4.5mm Hip Cannula </t>
  </si>
  <si>
    <t xml:space="preserve">(1) 5.0mm Hip Trocar </t>
  </si>
  <si>
    <t xml:space="preserve">(1) 5mm Hip Cannula </t>
  </si>
  <si>
    <t xml:space="preserve">(1) 4mm Hip Probe </t>
  </si>
  <si>
    <t xml:space="preserve">(1) Slotted Long Hip Cannula </t>
  </si>
  <si>
    <t>(1) 5mm Switching Stick</t>
  </si>
  <si>
    <t xml:space="preserve">(1) 4mm Switching Stick </t>
  </si>
  <si>
    <t>28 Instruments</t>
  </si>
  <si>
    <r>
      <t xml:space="preserve">CRANIOTOMY SET
</t>
    </r>
    <r>
      <rPr>
        <i/>
        <sz val="10"/>
        <color theme="0"/>
        <rFont val="Arial"/>
        <family val="2"/>
      </rPr>
      <t>76 Instruments</t>
    </r>
  </si>
  <si>
    <t>Chisele/Cutter/Gouges</t>
  </si>
  <si>
    <t>Curette</t>
  </si>
  <si>
    <t>Misc.</t>
  </si>
  <si>
    <t>Towel Clamp</t>
  </si>
  <si>
    <t>Scope/Instruments</t>
  </si>
  <si>
    <t>Dental</t>
  </si>
  <si>
    <t>Osteotome</t>
  </si>
  <si>
    <t>(Continue) ORTHOGNATHIC SET</t>
  </si>
  <si>
    <t>Absorbent Floor (LDI) Pad 36"x40"</t>
  </si>
  <si>
    <t>Absorbent Floor (LDI) Pad 46"x72"</t>
  </si>
  <si>
    <t xml:space="preserve">TOTAL # OF DISPOSABLES = </t>
  </si>
  <si>
    <t>OR Table Arm Rest</t>
  </si>
  <si>
    <t>OBGYN</t>
  </si>
  <si>
    <t>Candy Cane Stirrup Bundle</t>
  </si>
  <si>
    <t>Leg Well Holder Bundle</t>
  </si>
  <si>
    <r>
      <t>OPEN SPINE SET UP</t>
    </r>
    <r>
      <rPr>
        <b/>
        <sz val="9"/>
        <rFont val="Arial"/>
        <family val="2"/>
      </rPr>
      <t xml:space="preserve"> - High Speed Drill</t>
    </r>
  </si>
  <si>
    <t>Open Spine Set - High Speed Drill</t>
  </si>
  <si>
    <t>Core Shaver Bundle - Formula Shavers</t>
  </si>
  <si>
    <t>Click Here: Burs &amp; Drill Bits for High Speed Drill</t>
  </si>
  <si>
    <t>Click Here: Burs for MIS Spine Set Up</t>
  </si>
  <si>
    <t>Click Here: For Available Formula Shavers</t>
  </si>
  <si>
    <t>Sag Saw Bundle - Blades</t>
  </si>
  <si>
    <t>Click Here: For Available Blades for Sag Saw</t>
  </si>
  <si>
    <t>Click Here: For Available Blades for Recip Saw</t>
  </si>
  <si>
    <t>Click Here: For Available Blades for Osc Saw</t>
  </si>
  <si>
    <t>Oscillating Saw Bundle - Blades</t>
  </si>
  <si>
    <t xml:space="preserve">Click Here: For Available Burs for TPS Drill  </t>
  </si>
  <si>
    <t>Currently these are special order - Lead time required</t>
  </si>
  <si>
    <t>Click Here: For Available Blades for 4/5 Recip Saw</t>
  </si>
  <si>
    <t>Click Here: For Available Blades for 4/5 Sag Saw</t>
  </si>
  <si>
    <t>Special Order</t>
  </si>
  <si>
    <t>Click Here: For Available 4/5 Large Bone Drill/Saw Options</t>
  </si>
  <si>
    <t>Click Here: For Available 4/5 Large Bone Drill Options</t>
  </si>
  <si>
    <t>Retractor Sets</t>
  </si>
  <si>
    <t xml:space="preserve">(1) Table Attachment Post </t>
  </si>
  <si>
    <t xml:space="preserve">(1) Post Coupling Attachment </t>
  </si>
  <si>
    <t xml:space="preserve">(1) Retractor Arm </t>
  </si>
  <si>
    <r>
      <rPr>
        <sz val="9.5"/>
        <rFont val="Arial"/>
        <family val="2"/>
      </rPr>
      <t>(1) Segmented Ring Assembly</t>
    </r>
    <r>
      <rPr>
        <sz val="8"/>
        <rFont val="Arial"/>
        <family val="2"/>
      </rPr>
      <t xml:space="preserve"> (4 segments, 4 screws) </t>
    </r>
  </si>
  <si>
    <t>(9) Tilting Ratchet</t>
  </si>
  <si>
    <t>(4) Kelly Retractor Blade</t>
  </si>
  <si>
    <t xml:space="preserve">(4) Malleable (Ribbon) Retractor Blade </t>
  </si>
  <si>
    <t>(1) Bladder Retractor Blade</t>
  </si>
  <si>
    <t>(1) Sterilization Case</t>
  </si>
  <si>
    <t>Bookwalter:  Basic Abdomnial includes:</t>
  </si>
  <si>
    <t>(1) Table Attachment Assembly</t>
  </si>
  <si>
    <t>(1) Ring with various segment lengths</t>
  </si>
  <si>
    <t>(8) Tilting Ratchet</t>
  </si>
  <si>
    <t>(6) Rake Retractor Blade</t>
  </si>
  <si>
    <t>(6) Meyerding Retractor Blade</t>
  </si>
  <si>
    <t>(4) Scoville Hook</t>
  </si>
  <si>
    <t>Bookwalter:  Posterior Spine includes:</t>
  </si>
  <si>
    <t xml:space="preserve">Need = </t>
  </si>
  <si>
    <t>Cloward Self Retaining Cervical Retractor Set:</t>
  </si>
  <si>
    <t>Comes with teeth (short, medium, long blades)</t>
  </si>
  <si>
    <t xml:space="preserve">Leyla Cranial Retractor - includes: </t>
  </si>
  <si>
    <t xml:space="preserve">(2) Flexible Arm Retractors </t>
  </si>
  <si>
    <t xml:space="preserve">(1) Retractor Arm Holder </t>
  </si>
  <si>
    <t xml:space="preserve">(2) Brain Spatulas </t>
  </si>
  <si>
    <t>Leksell, duckbill, double action,  2-4mm wide bite</t>
  </si>
  <si>
    <t>Leksell, duckbill, double action, 5-8mm wide bite</t>
  </si>
  <si>
    <r>
      <t xml:space="preserve">Femoral Head Remover (corkscrew, </t>
    </r>
    <r>
      <rPr>
        <sz val="8"/>
        <rFont val="Arial"/>
        <family val="2"/>
      </rPr>
      <t>self tapping)</t>
    </r>
  </si>
  <si>
    <r>
      <t xml:space="preserve">PLEASE COMPLETE ALL FIELDS IN </t>
    </r>
    <r>
      <rPr>
        <b/>
        <sz val="16"/>
        <color rgb="FFFFFF00"/>
        <rFont val="Arial"/>
        <family val="2"/>
      </rPr>
      <t>YELLOW</t>
    </r>
  </si>
  <si>
    <t>Handheld Cloward Cervical Retractor Set:</t>
  </si>
  <si>
    <t>(1)  16mm Wide</t>
  </si>
  <si>
    <t>(1)  18mm Wide</t>
  </si>
  <si>
    <t>(1)  20mm Wide</t>
  </si>
  <si>
    <t>(1)  24mm Wide</t>
  </si>
  <si>
    <t>Bone Crusher/ Mill 40mm</t>
  </si>
  <si>
    <t>Kelly Placenta Sponge Forceps</t>
  </si>
  <si>
    <t>Hinterman Distractor - Straight Arms</t>
  </si>
  <si>
    <t xml:space="preserve">#0000 - straight </t>
  </si>
  <si>
    <t>Lambotte - 6mm wide - straight - long</t>
  </si>
  <si>
    <t>Bohler Rongeur - Double Action - straight</t>
  </si>
  <si>
    <t>Pituitary - 5mm - straight</t>
  </si>
  <si>
    <t>6" - 7"</t>
  </si>
  <si>
    <t>Stille Luer - double action - straight</t>
  </si>
  <si>
    <t>Stille Luer - double action - curved</t>
  </si>
  <si>
    <t>Size</t>
  </si>
  <si>
    <t>K-Wires &amp; Steinmann Pins</t>
  </si>
  <si>
    <t>Qty</t>
  </si>
  <si>
    <t>1.1mm x 4" - Single Trocar Point K-Wires</t>
  </si>
  <si>
    <t>1.4mm x 4" - Diamond Point K-Wires</t>
  </si>
  <si>
    <t>2.0mm (5/64) x 9" - Single Trocar Point</t>
  </si>
  <si>
    <t>Others Available, Just Ask!</t>
  </si>
  <si>
    <t>Dissection Scissors - Single Use (No Return)</t>
  </si>
  <si>
    <t>Adson Tissue Forceps - Single Use (No Return)</t>
  </si>
  <si>
    <t>Disposable Skin Stapler</t>
  </si>
  <si>
    <t>Ligaclip MCA w/ 20 Large Titanium Clips</t>
  </si>
  <si>
    <t>Surgical Patties</t>
  </si>
  <si>
    <t>Headlight with Lightsource</t>
  </si>
  <si>
    <t>Headlight Only</t>
  </si>
  <si>
    <t>Lightsource Only</t>
  </si>
  <si>
    <t>LED Sugical Light with Add-A-Rail</t>
  </si>
  <si>
    <t xml:space="preserve">Company Name: </t>
  </si>
  <si>
    <t xml:space="preserve">Rental Requestor Name: </t>
  </si>
  <si>
    <t xml:space="preserve">Title: </t>
  </si>
  <si>
    <t xml:space="preserve">Office Phone #: </t>
  </si>
  <si>
    <t xml:space="preserve">Cell Phone #: </t>
  </si>
  <si>
    <t xml:space="preserve">Email Address: </t>
  </si>
  <si>
    <t xml:space="preserve">Name of Facility, Hotel or Residence: </t>
  </si>
  <si>
    <t xml:space="preserve">Address (1): </t>
  </si>
  <si>
    <t>Address (2):</t>
  </si>
  <si>
    <t>City:</t>
  </si>
  <si>
    <t>State:</t>
  </si>
  <si>
    <t>Zip Code:</t>
  </si>
  <si>
    <r>
      <rPr>
        <b/>
        <sz val="10"/>
        <rFont val="Arial"/>
        <family val="2"/>
      </rPr>
      <t xml:space="preserve">Name of Dock Contact: </t>
    </r>
    <r>
      <rPr>
        <b/>
        <sz val="9"/>
        <rFont val="Arial"/>
        <family val="2"/>
      </rPr>
      <t xml:space="preserve">
</t>
    </r>
    <r>
      <rPr>
        <b/>
        <i/>
        <sz val="8"/>
        <color rgb="FFC00000"/>
        <rFont val="Arial"/>
        <family val="2"/>
      </rPr>
      <t>(The one who Receives &amp; Returns  Equip.)</t>
    </r>
    <r>
      <rPr>
        <b/>
        <i/>
        <sz val="8"/>
        <rFont val="Arial"/>
        <family val="2"/>
      </rPr>
      <t xml:space="preserve">  </t>
    </r>
  </si>
  <si>
    <t xml:space="preserve">Dock Contact Cell Phone #: </t>
  </si>
  <si>
    <t xml:space="preserve">Lab Start Date &amp; Time: </t>
  </si>
  <si>
    <t xml:space="preserve">Set Up Date: </t>
  </si>
  <si>
    <t xml:space="preserve">Rental Arrival Date: </t>
  </si>
  <si>
    <t xml:space="preserve">Lab End Date &amp; Time: </t>
  </si>
  <si>
    <t xml:space="preserve">Rental Pickup Date: </t>
  </si>
  <si>
    <t xml:space="preserve">Your Company's Onsite Rep: </t>
  </si>
  <si>
    <t xml:space="preserve">Onsite Cell Phone #: </t>
  </si>
  <si>
    <t xml:space="preserve">PO # (If Required): </t>
  </si>
  <si>
    <t>Nasal Speculum - medium</t>
  </si>
  <si>
    <t>Forester Sponge or Ring Forceps</t>
  </si>
  <si>
    <r>
      <t xml:space="preserve">Retractors </t>
    </r>
    <r>
      <rPr>
        <i/>
        <sz val="9"/>
        <rFont val="Arial"/>
        <family val="2"/>
      </rPr>
      <t>(Sets further down this sheet)</t>
    </r>
  </si>
  <si>
    <r>
      <t xml:space="preserve">TOWER OPTIONS </t>
    </r>
    <r>
      <rPr>
        <i/>
        <sz val="10"/>
        <color theme="0"/>
        <rFont val="Arial"/>
        <family val="2"/>
      </rPr>
      <t>(Continued)</t>
    </r>
  </si>
  <si>
    <t xml:space="preserve">Cervical Retractor (39 Piece Set):  Includes:                          </t>
  </si>
  <si>
    <t>Casper Blade Retractor Frame</t>
  </si>
  <si>
    <t>(3) Blade Retractors Sizes - S,M,L</t>
  </si>
  <si>
    <t>Enter the  number needed for each instrument type you need total for your lab</t>
  </si>
  <si>
    <r>
      <rPr>
        <i/>
        <sz val="9"/>
        <rFont val="Arial"/>
        <family val="2"/>
      </rPr>
      <t>(Continued)</t>
    </r>
    <r>
      <rPr>
        <b/>
        <sz val="11"/>
        <rFont val="Arial"/>
        <family val="2"/>
      </rPr>
      <t xml:space="preserve"> Hemostat/Clamp</t>
    </r>
  </si>
  <si>
    <r>
      <rPr>
        <i/>
        <sz val="9"/>
        <rFont val="Arial"/>
        <family val="2"/>
      </rPr>
      <t>(Continue)</t>
    </r>
    <r>
      <rPr>
        <b/>
        <sz val="11"/>
        <rFont val="Arial"/>
        <family val="2"/>
      </rPr>
      <t xml:space="preserve"> Retractors</t>
    </r>
  </si>
  <si>
    <t>Hand Retractor</t>
  </si>
  <si>
    <t>(10) Lateral Blades - 45-65mm</t>
  </si>
  <si>
    <t>(10) Blunt Blades - 45-65mm</t>
  </si>
  <si>
    <t>Pin Distractor - Left &amp; Right</t>
  </si>
  <si>
    <t>Drill Guides - Left &amp; Right</t>
  </si>
  <si>
    <t>Micor Lamina Spreader w/ Speed Lock</t>
  </si>
  <si>
    <t>Twist Drill</t>
  </si>
  <si>
    <t>Pin Inserter</t>
  </si>
  <si>
    <t>Blade Forceps</t>
  </si>
  <si>
    <t>(6) Distraction Pins - 12-16mm</t>
  </si>
  <si>
    <r>
      <t xml:space="preserve">INFORMATION ONLY  PAGE
</t>
    </r>
    <r>
      <rPr>
        <b/>
        <i/>
        <sz val="10"/>
        <color rgb="FFC00000"/>
        <rFont val="Arial"/>
        <family val="2"/>
      </rPr>
      <t>Enter Quanity Needed for these sets by clicking</t>
    </r>
    <r>
      <rPr>
        <b/>
        <sz val="12"/>
        <color rgb="FFC00000"/>
        <rFont val="Arial"/>
        <family val="2"/>
      </rPr>
      <t xml:space="preserve"> ----&gt; </t>
    </r>
  </si>
  <si>
    <t>OR BACK TO</t>
  </si>
  <si>
    <t>HOME PAGE</t>
  </si>
  <si>
    <t>CLICK HERE TO SEE SET DETAILS</t>
  </si>
  <si>
    <t xml:space="preserve">Sub-Total = </t>
  </si>
  <si>
    <r>
      <rPr>
        <i/>
        <sz val="9"/>
        <color theme="1"/>
        <rFont val="Arial"/>
        <family val="2"/>
      </rPr>
      <t>(Continued)</t>
    </r>
    <r>
      <rPr>
        <b/>
        <sz val="11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TPS DRILL &amp; SAW BUNDLES</t>
    </r>
  </si>
  <si>
    <t>QUANTITY</t>
  </si>
  <si>
    <t>Enter the # needed for each instrument type you need total for your lab</t>
  </si>
  <si>
    <r>
      <t xml:space="preserve">Ortho/Spine/Neuro/CMF Misc. </t>
    </r>
    <r>
      <rPr>
        <i/>
        <sz val="9"/>
        <rFont val="Arial"/>
        <family val="2"/>
      </rPr>
      <t xml:space="preserve">(Continued) </t>
    </r>
  </si>
  <si>
    <t>Enter the # needed of each set for your lab</t>
  </si>
  <si>
    <t xml:space="preserve">Quanity Needed =  </t>
  </si>
  <si>
    <t xml:space="preserve">Battery (# TBD) </t>
  </si>
  <si>
    <t>4106/4206</t>
  </si>
  <si>
    <t>4115/STR-5000</t>
  </si>
  <si>
    <t>4108/4208</t>
  </si>
  <si>
    <t>4205/4103</t>
  </si>
  <si>
    <t>4103-131</t>
  </si>
  <si>
    <t>4103-110</t>
  </si>
  <si>
    <t>4103-063/126S1</t>
  </si>
  <si>
    <t>4103-126</t>
  </si>
  <si>
    <t>4103-231</t>
  </si>
  <si>
    <t>4103-235/435</t>
  </si>
  <si>
    <t>CORE Console (5400-50)</t>
  </si>
  <si>
    <t>Universal Driver (5400-99)</t>
  </si>
  <si>
    <t>Jacobs Chuck 1/4" w/ Key (4100-131)</t>
  </si>
  <si>
    <t>Synthes (AO) Quick Connect (4100-110)</t>
  </si>
  <si>
    <t>Wire Collet: 0.7 - 1.8mm (4100-62)</t>
  </si>
  <si>
    <t>Pin Collet: 2.3mm - 3.2mm (4100-125)</t>
  </si>
  <si>
    <t>Jacobs Reamer, 1/4" (4100-231)</t>
  </si>
  <si>
    <t>Oscillating Saw (5100-31)</t>
  </si>
  <si>
    <t>Handswitch (5100-9/6400-9)</t>
  </si>
  <si>
    <t>Formula Shaver (375-708-500)</t>
  </si>
  <si>
    <t>Reciprocating Saw (5400-37)</t>
  </si>
  <si>
    <t>Sagittal Saw (6400-34)</t>
  </si>
  <si>
    <t>TPS/U2 Handswitch (5100-9/6400-9)</t>
  </si>
  <si>
    <t>High Speed Drill (5400-130)</t>
  </si>
  <si>
    <t>Guarded Short Attachment (5400-210-058)</t>
  </si>
  <si>
    <t>Handswitch (5400-131)</t>
  </si>
  <si>
    <t>Short Straight Attachment (5100-120-450)</t>
  </si>
  <si>
    <t>Perforator Chuck Attachment (5400-210-060)</t>
  </si>
  <si>
    <t>Curved MIS Attachment (5100-120-952)</t>
  </si>
  <si>
    <t>Handswitch - Available in Saber or Sumex</t>
  </si>
  <si>
    <t>** Saber (5400-121) or Sumex (5400-131)</t>
  </si>
  <si>
    <t>** Saber (5100-120/5400-120) or Sumex (5400-130)</t>
  </si>
  <si>
    <t>High Speed Drill - Available in Saber or Sumex</t>
  </si>
  <si>
    <t>** [5100120/5400-120] - [5400-130] - [5100--100]</t>
  </si>
  <si>
    <t>High Speed Drill - Available in Saber / Sumex / U2</t>
  </si>
  <si>
    <t>Handswitch - Available in Saber / Sumex / U2</t>
  </si>
  <si>
    <t>** [5400-121] - [5400-131] - [5100-9 or 6400-9]</t>
  </si>
  <si>
    <t>U2</t>
  </si>
  <si>
    <t>Short &amp; Straight (5100-120-450)</t>
  </si>
  <si>
    <t>Medium &amp; Angled (5100-120-452)</t>
  </si>
  <si>
    <t>Long &amp; Angled (5100-120-472)</t>
  </si>
  <si>
    <t>Extra Long &amp; Straight (5100-120-480)</t>
  </si>
  <si>
    <t>Medium &amp; Straight (5100-10-450)</t>
  </si>
  <si>
    <t>Long &amp; Angled (5100-10-472)</t>
  </si>
  <si>
    <t>Extra Long &amp; Angled (5100-10-482)</t>
  </si>
  <si>
    <t>GO TO 1ST PAGE</t>
  </si>
  <si>
    <t>SABER &amp; SUMEX</t>
  </si>
  <si>
    <t>Description &amp; Part #</t>
  </si>
  <si>
    <t>Options for Attachment (click here) or use drop down below</t>
  </si>
  <si>
    <r>
      <t xml:space="preserve">Long &amp; Straight (5100-120-470) - </t>
    </r>
    <r>
      <rPr>
        <b/>
        <sz val="10"/>
        <rFont val="Arial"/>
        <family val="2"/>
      </rPr>
      <t>DEFAULT</t>
    </r>
  </si>
  <si>
    <r>
      <t xml:space="preserve">Long &amp; Straight (5100-10-470) - </t>
    </r>
    <r>
      <rPr>
        <b/>
        <sz val="10"/>
        <rFont val="Arial"/>
        <family val="2"/>
      </rPr>
      <t>DEFAULT</t>
    </r>
  </si>
  <si>
    <t>YOUR SELECTION</t>
  </si>
  <si>
    <t>CLICK LINK ABOVE TO MAKE</t>
  </si>
  <si>
    <t>Extra Long &amp; Angled (5100-120-482)</t>
  </si>
  <si>
    <t>Curved MIS (5100-120-952)</t>
  </si>
  <si>
    <t>CORE HIGH SPEED ATTACHMENTS</t>
  </si>
  <si>
    <t>SYSTEM 4/ 5 POWER</t>
  </si>
  <si>
    <t>SYSTEM 7 POWER</t>
  </si>
  <si>
    <t>System 7 Bundles</t>
  </si>
  <si>
    <t>In each white colored box please enter the desired quanitiy needed</t>
  </si>
  <si>
    <t>SYSTEM 7 RECIP SAW  BUNDLE</t>
  </si>
  <si>
    <t>7215/8215</t>
  </si>
  <si>
    <t>Click Here: For Available Blades for System 7 Recip Saw</t>
  </si>
  <si>
    <t>Click Here: For Available Blades for System 7 Sag Saw</t>
  </si>
  <si>
    <t>Click Here: For Available Sytem 7 Large Bone Drill Options</t>
  </si>
  <si>
    <t>Click Here: For Available System 7 Large Bone Drill Options</t>
  </si>
  <si>
    <t>Click Here: For Available System 7 Large Bone Drill/Saw Options</t>
  </si>
  <si>
    <t>SYSTEM 4/5/7</t>
  </si>
  <si>
    <t>SYSTEM 7 SAG SAW  BUNDLE</t>
  </si>
  <si>
    <t>SYSTEM 7 LARGE BONE DRILL BUNDLE - SM</t>
  </si>
  <si>
    <t>SYSTEM 7 LARGE BONE DRILL BUNDLE - MD</t>
  </si>
  <si>
    <t>SYSTEM 7 LARGE BONE DRILL BUNDLE - LG</t>
  </si>
  <si>
    <t>SYSTEM 7 LARGE BONE DRILL/SAW BUNDLE - SM</t>
  </si>
  <si>
    <t>Kerrison - upbiting - 1mm (90°)</t>
  </si>
  <si>
    <t>Kerrison - upbiting - 1mm (45°)</t>
  </si>
  <si>
    <t>Kerrison - upbiting - 2mm (90°)</t>
  </si>
  <si>
    <t>Kerrison - upbiting - 3mm (90°)</t>
  </si>
  <si>
    <t>Kerrison - upbiting - 4mm (90°)</t>
  </si>
  <si>
    <t>Kerrison - upbiting - 5mm (90°)</t>
  </si>
  <si>
    <t>Kerrison - upbiting - 6mm (90°)</t>
  </si>
  <si>
    <t>Kerrison - downbiting - 2mm (90°)</t>
  </si>
  <si>
    <t>Kerrison - downbiting - 3mm (90°)</t>
  </si>
  <si>
    <t>Kerrison - downbiting - 4mm (90°)</t>
  </si>
  <si>
    <t>Kerrison - downbiting - 5mm (90°)</t>
  </si>
  <si>
    <t>Kerrison - upbiting - 2mm (45°)</t>
  </si>
  <si>
    <t>Kerrison - upbiting - 3mm (45°)</t>
  </si>
  <si>
    <t>Kerrison - upbiting - 4mm (45°)</t>
  </si>
  <si>
    <t>Kerrison - upbiting - 5mm (45°)</t>
  </si>
  <si>
    <t>Kerrison - upbiting - 6mm (45°)</t>
  </si>
  <si>
    <t>Kerrison - downbiting - 2mm (45°)</t>
  </si>
  <si>
    <t>Kerrison - downbiting - 3mm (45°)</t>
  </si>
  <si>
    <t>Kerrison - downbiting - 4mm (45°)</t>
  </si>
  <si>
    <t>Kerrison - downbiting - 5mm (45°)</t>
  </si>
  <si>
    <t>Gel Bumps - Large</t>
  </si>
  <si>
    <t>Gel Bumps - Small</t>
  </si>
  <si>
    <t>Gel Donuts</t>
  </si>
  <si>
    <t>SYSTEM 7 LARGE BONE DRILL/SAW BUNDLE - MD</t>
  </si>
  <si>
    <t>SYSTEM 7 LARGE BONE DRILL/SAW BUNDLE - LG</t>
  </si>
  <si>
    <t>Large Gray Wash Tub
Size:  19" x 15" x 7"</t>
  </si>
  <si>
    <t>- (3) yards of cut-your-own drapes</t>
  </si>
  <si>
    <t>- (4) exam sheets</t>
  </si>
  <si>
    <t>- (2) skin markers</t>
  </si>
  <si>
    <t>- (6) yards of cut-your-own drapes</t>
  </si>
  <si>
    <t>- (8) exam sheets</t>
  </si>
  <si>
    <t xml:space="preserve">0.66mm x 4" K-Wirew/ </t>
  </si>
  <si>
    <t>0.7mm (0.028) x 4” K-Wire w/ Double Trocar Pt</t>
  </si>
  <si>
    <t>0.9mm (0.35”) x 6” K-Wire w/Double Trocar Pt</t>
  </si>
  <si>
    <t>1.25mm x 150mm K-Wire w/ Trocar Point</t>
  </si>
  <si>
    <t>1.6mm (0.062) x 4” K-Wire w/ Trocar Point</t>
  </si>
  <si>
    <t>2.0mm (5/64) x 6” Single Trocar Point</t>
  </si>
  <si>
    <t>1.6mm (0.62) x 6” K-Wire w/ Double Trocar Pt</t>
  </si>
  <si>
    <t>Sets Instruments Included</t>
  </si>
  <si>
    <t xml:space="preserve">Need =   </t>
  </si>
  <si>
    <t>ADD: Waste Water Solidifier Packs</t>
  </si>
  <si>
    <t>ADD:  Wash Tubs Below - Choose Below</t>
  </si>
  <si>
    <t>INSTRUMENT SETS</t>
  </si>
  <si>
    <t>Laminectomy Set - 59 pieces</t>
  </si>
  <si>
    <t>Adson Clamp, Curved</t>
  </si>
  <si>
    <t>7 1/4"</t>
  </si>
  <si>
    <t>Adson Clamp, Curved - Long</t>
  </si>
  <si>
    <t>Adson Clamp, Straight</t>
  </si>
  <si>
    <t>Adson Clamp, Straight - Long</t>
  </si>
  <si>
    <t>Core Dynamics Audible Dilating Trocar &amp; Cannula w/ Stopcock</t>
  </si>
  <si>
    <t xml:space="preserve">Conmed Universal Cannula Set w/ Fenstrations </t>
  </si>
  <si>
    <t>Stryker Dri-Lok Cannula, Threaded</t>
  </si>
  <si>
    <t>Reflex STR Blunt Tip Surgical Trocar</t>
  </si>
  <si>
    <t>Endopath Xcel Bladeless Trocar w/ Stability Sleeve</t>
  </si>
  <si>
    <t>Endopath Xcel Dilating Tip Trocar w/ Stability Sleeve</t>
  </si>
  <si>
    <t>S &amp; N Clear-Trac Complete Cannula System, Smooth</t>
  </si>
  <si>
    <t>S &amp; N Clear-Trac Complete Cannula System, Threaded</t>
  </si>
  <si>
    <t>S &amp; N Clear-Trac Complete Hip Cannula System, Threaded</t>
  </si>
  <si>
    <t>5mm x100 mm</t>
  </si>
  <si>
    <t>7/8mm x 90mm</t>
  </si>
  <si>
    <t>10/12mm x 100mm</t>
  </si>
  <si>
    <t>5.5mm x 70mm</t>
  </si>
  <si>
    <t>8.5mm x 72mm</t>
  </si>
  <si>
    <t>8.5mm x 90mm</t>
  </si>
  <si>
    <t>8.5mm x 110mm</t>
  </si>
  <si>
    <t>5.0mm x 75mm</t>
  </si>
  <si>
    <t>6.5mm x 75mm</t>
  </si>
  <si>
    <t>10/11mm</t>
  </si>
  <si>
    <t>5mm x 100mm</t>
  </si>
  <si>
    <t>15mm x 100mm</t>
  </si>
  <si>
    <t>11mm x 100mm</t>
  </si>
  <si>
    <r>
      <t>Trocars &amp; Cannulas (</t>
    </r>
    <r>
      <rPr>
        <b/>
        <sz val="11"/>
        <color rgb="FFFF0000"/>
        <rFont val="Arial"/>
        <family val="2"/>
      </rPr>
      <t>SOLD BY EACH</t>
    </r>
    <r>
      <rPr>
        <b/>
        <sz val="11"/>
        <rFont val="Arial"/>
        <family val="2"/>
      </rPr>
      <t>)</t>
    </r>
  </si>
  <si>
    <t>3.5 inch BD Spinal Needle 18 Ga, 1 each</t>
  </si>
  <si>
    <t>6 inch BD Spinal Needle 18 Ga, 1 each</t>
  </si>
  <si>
    <t>Small Gray Wash Tub
Size:  15" x 11" x 4"</t>
  </si>
  <si>
    <t>Cotton Tipped Applicators (Bag of 100)</t>
  </si>
  <si>
    <t>STRYKER CORE OPTIONS</t>
  </si>
  <si>
    <t>ALPS (Peg Board)</t>
  </si>
  <si>
    <r>
      <t>SPINE SET
50</t>
    </r>
    <r>
      <rPr>
        <i/>
        <sz val="10"/>
        <color theme="0"/>
        <rFont val="Arial"/>
        <family val="2"/>
      </rPr>
      <t xml:space="preserve"> Instruments</t>
    </r>
  </si>
  <si>
    <t>50 Total Instruments</t>
  </si>
  <si>
    <t>2X-Large Frontal</t>
  </si>
  <si>
    <t>XLarge Wrap Around</t>
  </si>
  <si>
    <t>XLarge Frontal</t>
  </si>
  <si>
    <t>2X-Large Wrap Around</t>
  </si>
  <si>
    <t>2X-Large</t>
  </si>
  <si>
    <r>
      <t xml:space="preserve">5mm    0° </t>
    </r>
    <r>
      <rPr>
        <i/>
        <sz val="10"/>
        <color theme="1"/>
        <rFont val="Arial"/>
        <family val="2"/>
      </rPr>
      <t>(Laparoscope )</t>
    </r>
  </si>
  <si>
    <t>4mm 25°</t>
  </si>
  <si>
    <r>
      <t xml:space="preserve">4mm    0° </t>
    </r>
    <r>
      <rPr>
        <i/>
        <sz val="10"/>
        <color theme="1"/>
        <rFont val="Arial"/>
        <family val="2"/>
      </rPr>
      <t>(Sinuscope)</t>
    </r>
  </si>
  <si>
    <r>
      <rPr>
        <b/>
        <sz val="10"/>
        <color theme="1"/>
        <rFont val="Arial"/>
        <family val="2"/>
      </rPr>
      <t>2.5mm 30°</t>
    </r>
    <r>
      <rPr>
        <i/>
        <sz val="10"/>
        <color theme="1"/>
        <rFont val="Arial"/>
        <family val="2"/>
      </rPr>
      <t xml:space="preserve"> (Small Joint)</t>
    </r>
  </si>
  <si>
    <r>
      <t xml:space="preserve">4mm    70° w/ Sheath &amp; Obturator </t>
    </r>
    <r>
      <rPr>
        <i/>
        <sz val="10"/>
        <color theme="1"/>
        <rFont val="Arial"/>
        <family val="2"/>
      </rPr>
      <t>(Arthro)</t>
    </r>
  </si>
  <si>
    <r>
      <t xml:space="preserve">4mm    30° w/ Sheath &amp; Obturator </t>
    </r>
    <r>
      <rPr>
        <i/>
        <sz val="10"/>
        <color theme="1"/>
        <rFont val="Arial"/>
        <family val="2"/>
      </rPr>
      <t>(Arthro)</t>
    </r>
  </si>
  <si>
    <r>
      <t>10mm  30°</t>
    </r>
    <r>
      <rPr>
        <i/>
        <sz val="10"/>
        <color theme="1"/>
        <rFont val="Arial"/>
        <family val="2"/>
      </rPr>
      <t xml:space="preserve"> (Laparoscope)</t>
    </r>
  </si>
  <si>
    <r>
      <t>10mm  0°</t>
    </r>
    <r>
      <rPr>
        <i/>
        <sz val="10"/>
        <color theme="1"/>
        <rFont val="Arial"/>
        <family val="2"/>
      </rPr>
      <t xml:space="preserve"> (Laparoscope)</t>
    </r>
  </si>
  <si>
    <r>
      <t xml:space="preserve">5mm    30° </t>
    </r>
    <r>
      <rPr>
        <i/>
        <sz val="10"/>
        <color theme="1"/>
        <rFont val="Arial"/>
        <family val="2"/>
      </rPr>
      <t>(Laparoscope)</t>
    </r>
  </si>
  <si>
    <t>Exam Gloves - Small</t>
  </si>
  <si>
    <t>Exam Gloves - Medium</t>
  </si>
  <si>
    <t>Exam Gloves - Large</t>
  </si>
  <si>
    <t>Exam Gloves - X-Large</t>
  </si>
  <si>
    <r>
      <t xml:space="preserve">Gauze, 4x4, Block, </t>
    </r>
    <r>
      <rPr>
        <b/>
        <sz val="10"/>
        <rFont val="Arial"/>
        <family val="2"/>
      </rPr>
      <t>200ct</t>
    </r>
  </si>
  <si>
    <t>SET DESCRIPTIONS</t>
  </si>
  <si>
    <t>Extremity Holder - Sawbones</t>
  </si>
  <si>
    <r>
      <rPr>
        <sz val="10"/>
        <color rgb="FFFF0000"/>
        <rFont val="Arial"/>
        <family val="2"/>
      </rPr>
      <t>NEW</t>
    </r>
    <r>
      <rPr>
        <sz val="10"/>
        <rFont val="Arial"/>
        <family val="2"/>
      </rPr>
      <t xml:space="preserve"> - Shoulder Holder - MEDSource</t>
    </r>
  </si>
  <si>
    <r>
      <t xml:space="preserve">27" 2K TV monitor </t>
    </r>
    <r>
      <rPr>
        <i/>
        <sz val="10"/>
        <rFont val="Arial"/>
        <family val="2"/>
      </rPr>
      <t>with DVI to HDMI Cable</t>
    </r>
  </si>
  <si>
    <t>Height-adjustable tower cart</t>
  </si>
  <si>
    <t>Camera console with camera &amp; camera coupler</t>
  </si>
  <si>
    <t>27" 2K TV monitor with DVI to HDMI Cable</t>
  </si>
  <si>
    <t>Monitor arm to mount on tower cart (2 pieces)</t>
  </si>
  <si>
    <t>300 W Xenon lightsource with light cable</t>
  </si>
  <si>
    <t>IV pole &amp; rail clamp</t>
  </si>
  <si>
    <t>Power and Extension cords</t>
  </si>
  <si>
    <t>3:1 Adpater</t>
  </si>
  <si>
    <t>Box of video port adaptors with (6) pieces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</si>
</sst>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rgb="FF0070C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i/>
      <sz val="11"/>
      <color rgb="FF333333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i/>
      <sz val="10"/>
      <color rgb="FF333333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b/>
      <sz val="11"/>
      <color rgb="FF0070C0"/>
      <name val="Arial"/>
      <family val="2"/>
    </font>
    <font>
      <sz val="8"/>
      <color rgb="FF333333"/>
      <name val="Arial"/>
      <family val="2"/>
    </font>
    <font>
      <b/>
      <sz val="12"/>
      <color rgb="FF333333"/>
      <name val="Arial"/>
      <family val="2"/>
    </font>
    <font>
      <sz val="8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b/>
      <sz val="9"/>
      <color rgb="FFC00000"/>
      <name val="Arial"/>
      <family val="2"/>
    </font>
    <font>
      <sz val="10"/>
      <name val="Abadi Extra Light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9"/>
      <color rgb="FF0070C0"/>
      <name val="Arial"/>
      <family val="2"/>
    </font>
    <font>
      <b/>
      <i/>
      <sz val="10"/>
      <color rgb="FFC00000"/>
      <name val="Arial"/>
      <family val="2"/>
    </font>
    <font>
      <b/>
      <sz val="12"/>
      <color rgb="FF000000"/>
      <name val="Arial"/>
      <family val="2"/>
    </font>
    <font>
      <b/>
      <i/>
      <sz val="9"/>
      <color rgb="FF009242"/>
      <name val="Arial"/>
      <family val="2"/>
    </font>
    <font>
      <sz val="10"/>
      <color theme="0"/>
      <name val="Arial"/>
      <family val="2"/>
    </font>
    <font>
      <b/>
      <sz val="18"/>
      <color theme="8" tint="-0.499984740745262"/>
      <name val="Cambria"/>
      <family val="1"/>
      <scheme val="major"/>
    </font>
    <font>
      <sz val="10"/>
      <color theme="8" tint="-0.499984740745262"/>
      <name val="Arial"/>
      <family val="2"/>
    </font>
    <font>
      <sz val="14"/>
      <color theme="0"/>
      <name val="Arial"/>
      <family val="2"/>
    </font>
    <font>
      <u/>
      <sz val="10"/>
      <color rgb="FF0000FF"/>
      <name val="Arial"/>
      <family val="2"/>
    </font>
    <font>
      <b/>
      <sz val="9"/>
      <color theme="0"/>
      <name val="Arial"/>
      <family val="2"/>
    </font>
    <font>
      <sz val="11"/>
      <color rgb="FF0070C0"/>
      <name val="Arial"/>
      <family val="2"/>
    </font>
    <font>
      <sz val="11"/>
      <color theme="0"/>
      <name val="Calibri"/>
      <family val="2"/>
      <scheme val="minor"/>
    </font>
    <font>
      <sz val="10"/>
      <color rgb="FFC00000"/>
      <name val="Arial"/>
      <family val="2"/>
    </font>
    <font>
      <b/>
      <i/>
      <sz val="9"/>
      <color theme="0"/>
      <name val="Arial"/>
      <family val="2"/>
    </font>
    <font>
      <sz val="11"/>
      <name val="Calibri"/>
      <family val="2"/>
      <scheme val="minor"/>
    </font>
    <font>
      <i/>
      <sz val="10"/>
      <color theme="0"/>
      <name val="Arial"/>
      <family val="2"/>
    </font>
    <font>
      <sz val="11"/>
      <color rgb="FF333333"/>
      <name val="Calibri"/>
      <family val="2"/>
      <scheme val="minor"/>
    </font>
    <font>
      <b/>
      <i/>
      <sz val="10"/>
      <color rgb="FF00B050"/>
      <name val="Arial"/>
      <family val="2"/>
    </font>
    <font>
      <b/>
      <sz val="12"/>
      <color rgb="FFC00000"/>
      <name val="Arial"/>
      <family val="2"/>
    </font>
    <font>
      <sz val="10"/>
      <color rgb="FF333333"/>
      <name val="Open Sans"/>
      <family val="2"/>
    </font>
    <font>
      <sz val="10"/>
      <color rgb="FF333333"/>
      <name val="Calibri"/>
      <family val="2"/>
      <scheme val="minor"/>
    </font>
    <font>
      <sz val="11"/>
      <color rgb="FF333333"/>
      <name val="Calibri"/>
      <family val="2"/>
    </font>
    <font>
      <sz val="10"/>
      <name val="Calibri"/>
      <family val="2"/>
      <scheme val="minor"/>
    </font>
    <font>
      <u/>
      <sz val="10"/>
      <color rgb="FFC00000"/>
      <name val="Arial"/>
      <family val="2"/>
    </font>
    <font>
      <sz val="9.5"/>
      <name val="Arial"/>
      <family val="2"/>
    </font>
    <font>
      <sz val="10"/>
      <color rgb="FF0000FF"/>
      <name val="Arial"/>
      <family val="2"/>
    </font>
    <font>
      <b/>
      <sz val="16"/>
      <color rgb="FFFFFF00"/>
      <name val="Arial"/>
      <family val="2"/>
    </font>
    <font>
      <b/>
      <sz val="10"/>
      <color rgb="FFC00000"/>
      <name val="Arial"/>
      <family val="2"/>
    </font>
    <font>
      <b/>
      <i/>
      <sz val="8"/>
      <name val="Arial"/>
      <family val="2"/>
    </font>
    <font>
      <b/>
      <i/>
      <sz val="8"/>
      <color rgb="FFC00000"/>
      <name val="Arial"/>
      <family val="2"/>
    </font>
    <font>
      <i/>
      <sz val="9"/>
      <name val="Arial"/>
      <family val="2"/>
    </font>
    <font>
      <b/>
      <u/>
      <sz val="10"/>
      <color theme="10"/>
      <name val="Arial"/>
      <family val="2"/>
    </font>
    <font>
      <i/>
      <sz val="9"/>
      <color theme="1"/>
      <name val="Arial"/>
      <family val="2"/>
    </font>
    <font>
      <u/>
      <sz val="14"/>
      <color rgb="FF0000FF"/>
      <name val="Arial"/>
      <family val="2"/>
    </font>
    <font>
      <u/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theme="1" tint="0.499984740745262"/>
      <name val="Arial"/>
      <family val="2"/>
    </font>
    <font>
      <b/>
      <sz val="10"/>
      <color rgb="FF333333"/>
      <name val="Arial"/>
      <family val="2"/>
    </font>
    <font>
      <u/>
      <sz val="9.5"/>
      <color theme="10"/>
      <name val="Arial"/>
      <family val="2"/>
    </font>
    <font>
      <i/>
      <sz val="10"/>
      <color rgb="FF0000FF"/>
      <name val="Arial"/>
      <family val="2"/>
    </font>
    <font>
      <sz val="9"/>
      <color rgb="FF333333"/>
      <name val="Arial"/>
      <family val="2"/>
    </font>
    <font>
      <b/>
      <sz val="9"/>
      <color rgb="FF0070C0"/>
      <name val="Arial"/>
      <family val="2"/>
    </font>
    <font>
      <sz val="11"/>
      <name val="Calibri"/>
      <family val="2"/>
    </font>
    <font>
      <b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name val="Aptos"/>
      <family val="2"/>
    </font>
    <font>
      <b/>
      <sz val="8"/>
      <color theme="0"/>
      <name val="Arial"/>
      <family val="2"/>
    </font>
    <font>
      <sz val="10"/>
      <color theme="10"/>
      <name val="Arial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1" fillId="0" borderId="0"/>
  </cellStyleXfs>
  <cellXfs count="790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12" fontId="3" fillId="0" borderId="1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2" fontId="3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" fontId="3" fillId="0" borderId="2" xfId="0" applyNumberFormat="1" applyFont="1" applyBorder="1" applyAlignment="1">
      <alignment horizontal="center" wrapText="1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2" fontId="3" fillId="0" borderId="5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5" fillId="0" borderId="0" xfId="0" applyFont="1"/>
    <xf numFmtId="0" fontId="7" fillId="0" borderId="0" xfId="0" applyFont="1"/>
    <xf numFmtId="0" fontId="3" fillId="0" borderId="17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0" borderId="26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31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0" fontId="3" fillId="0" borderId="29" xfId="0" applyFont="1" applyBorder="1" applyAlignment="1">
      <alignment horizontal="left" vertical="center" wrapText="1"/>
    </xf>
    <xf numFmtId="0" fontId="3" fillId="0" borderId="29" xfId="1" applyFont="1" applyBorder="1" applyAlignment="1" applyProtection="1">
      <alignment horizontal="left" vertical="center"/>
    </xf>
    <xf numFmtId="0" fontId="3" fillId="0" borderId="29" xfId="1" applyFont="1" applyBorder="1" applyAlignment="1" applyProtection="1"/>
    <xf numFmtId="0" fontId="3" fillId="2" borderId="39" xfId="0" applyFont="1" applyFill="1" applyBorder="1"/>
    <xf numFmtId="0" fontId="3" fillId="0" borderId="4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1" xfId="1" applyFont="1" applyBorder="1" applyAlignment="1" applyProtection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39" xfId="0" applyFont="1" applyBorder="1"/>
    <xf numFmtId="0" fontId="3" fillId="0" borderId="3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/>
    </xf>
    <xf numFmtId="0" fontId="2" fillId="0" borderId="0" xfId="2"/>
    <xf numFmtId="0" fontId="16" fillId="0" borderId="0" xfId="2" applyFont="1"/>
    <xf numFmtId="0" fontId="16" fillId="0" borderId="0" xfId="2" applyFont="1" applyAlignment="1">
      <alignment horizontal="right"/>
    </xf>
    <xf numFmtId="0" fontId="18" fillId="0" borderId="0" xfId="2" applyFont="1" applyAlignment="1">
      <alignment horizontal="right"/>
    </xf>
    <xf numFmtId="0" fontId="2" fillId="0" borderId="0" xfId="2" applyAlignment="1">
      <alignment horizontal="center"/>
    </xf>
    <xf numFmtId="0" fontId="17" fillId="0" borderId="0" xfId="2" applyFont="1"/>
    <xf numFmtId="0" fontId="21" fillId="0" borderId="0" xfId="2" applyFont="1"/>
    <xf numFmtId="0" fontId="21" fillId="0" borderId="0" xfId="2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28" fillId="0" borderId="33" xfId="0" applyFont="1" applyBorder="1" applyAlignment="1">
      <alignment horizontal="right" vertical="center"/>
    </xf>
    <xf numFmtId="0" fontId="28" fillId="0" borderId="3" xfId="0" applyFont="1" applyBorder="1" applyAlignment="1">
      <alignment horizontal="right" vertical="center"/>
    </xf>
    <xf numFmtId="0" fontId="26" fillId="0" borderId="57" xfId="0" applyFont="1" applyBorder="1"/>
    <xf numFmtId="0" fontId="26" fillId="0" borderId="57" xfId="0" applyFont="1" applyBorder="1" applyAlignment="1">
      <alignment vertical="center" wrapText="1"/>
    </xf>
    <xf numFmtId="0" fontId="26" fillId="0" borderId="39" xfId="0" applyFont="1" applyBorder="1"/>
    <xf numFmtId="0" fontId="22" fillId="0" borderId="12" xfId="2" applyFont="1" applyBorder="1" applyAlignment="1">
      <alignment horizontal="right"/>
    </xf>
    <xf numFmtId="0" fontId="21" fillId="0" borderId="12" xfId="2" applyFont="1" applyBorder="1" applyAlignment="1">
      <alignment horizontal="right"/>
    </xf>
    <xf numFmtId="0" fontId="26" fillId="0" borderId="39" xfId="0" applyFont="1" applyBorder="1" applyAlignment="1">
      <alignment vertical="center" wrapText="1"/>
    </xf>
    <xf numFmtId="0" fontId="26" fillId="0" borderId="63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37" fontId="5" fillId="7" borderId="4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0" fontId="26" fillId="3" borderId="58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64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7" fillId="10" borderId="54" xfId="0" applyFont="1" applyFill="1" applyBorder="1" applyAlignment="1">
      <alignment horizontal="center" vertical="center" wrapText="1"/>
    </xf>
    <xf numFmtId="0" fontId="27" fillId="10" borderId="54" xfId="0" applyFont="1" applyFill="1" applyBorder="1" applyAlignment="1">
      <alignment horizontal="center" vertical="center"/>
    </xf>
    <xf numFmtId="0" fontId="9" fillId="0" borderId="36" xfId="1" applyBorder="1" applyAlignment="1" applyProtection="1">
      <alignment horizontal="center"/>
    </xf>
    <xf numFmtId="37" fontId="9" fillId="0" borderId="36" xfId="1" applyNumberFormat="1" applyBorder="1" applyAlignment="1" applyProtection="1">
      <alignment horizontal="center" vertical="center"/>
    </xf>
    <xf numFmtId="0" fontId="9" fillId="0" borderId="36" xfId="1" applyBorder="1" applyAlignment="1" applyProtection="1">
      <alignment horizontal="center" vertical="center"/>
    </xf>
    <xf numFmtId="37" fontId="9" fillId="0" borderId="36" xfId="1" applyNumberFormat="1" applyBorder="1" applyAlignment="1" applyProtection="1">
      <alignment horizontal="center"/>
    </xf>
    <xf numFmtId="0" fontId="22" fillId="0" borderId="29" xfId="2" applyFont="1" applyBorder="1" applyAlignment="1">
      <alignment horizontal="right"/>
    </xf>
    <xf numFmtId="0" fontId="21" fillId="0" borderId="29" xfId="2" applyFont="1" applyBorder="1" applyAlignment="1">
      <alignment horizontal="right"/>
    </xf>
    <xf numFmtId="0" fontId="23" fillId="0" borderId="29" xfId="2" applyFont="1" applyBorder="1" applyAlignment="1">
      <alignment horizontal="right"/>
    </xf>
    <xf numFmtId="0" fontId="16" fillId="0" borderId="39" xfId="2" applyFont="1" applyBorder="1"/>
    <xf numFmtId="0" fontId="18" fillId="0" borderId="39" xfId="2" applyFont="1" applyBorder="1" applyAlignment="1">
      <alignment horizontal="right"/>
    </xf>
    <xf numFmtId="0" fontId="5" fillId="12" borderId="19" xfId="0" applyFont="1" applyFill="1" applyBorder="1" applyAlignment="1">
      <alignment horizontal="center" wrapText="1"/>
    </xf>
    <xf numFmtId="0" fontId="5" fillId="12" borderId="15" xfId="0" applyFont="1" applyFill="1" applyBorder="1" applyAlignment="1">
      <alignment horizontal="center" wrapText="1"/>
    </xf>
    <xf numFmtId="0" fontId="5" fillId="12" borderId="15" xfId="0" applyFont="1" applyFill="1" applyBorder="1" applyAlignment="1">
      <alignment horizontal="center" vertical="center" wrapText="1"/>
    </xf>
    <xf numFmtId="0" fontId="5" fillId="12" borderId="19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11" fillId="0" borderId="29" xfId="0" applyFont="1" applyBorder="1" applyAlignment="1">
      <alignment horizontal="left" wrapText="1"/>
    </xf>
    <xf numFmtId="0" fontId="16" fillId="13" borderId="10" xfId="2" applyFont="1" applyFill="1" applyBorder="1" applyAlignment="1">
      <alignment horizontal="center" vertical="center"/>
    </xf>
    <xf numFmtId="0" fontId="25" fillId="7" borderId="10" xfId="2" applyFont="1" applyFill="1" applyBorder="1" applyAlignment="1">
      <alignment horizontal="center" vertical="center"/>
    </xf>
    <xf numFmtId="0" fontId="17" fillId="7" borderId="10" xfId="2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0" fillId="0" borderId="38" xfId="0" applyBorder="1"/>
    <xf numFmtId="0" fontId="0" fillId="0" borderId="0" xfId="0" applyAlignment="1">
      <alignment vertical="center"/>
    </xf>
    <xf numFmtId="0" fontId="0" fillId="0" borderId="39" xfId="0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51" xfId="0" applyFont="1" applyBorder="1" applyAlignment="1" applyProtection="1">
      <alignment horizontal="center" vertical="center"/>
      <protection locked="0"/>
    </xf>
    <xf numFmtId="0" fontId="21" fillId="0" borderId="52" xfId="0" applyFont="1" applyBorder="1" applyAlignment="1" applyProtection="1">
      <alignment horizontal="center" vertical="center"/>
      <protection locked="0"/>
    </xf>
    <xf numFmtId="0" fontId="21" fillId="0" borderId="53" xfId="0" applyFont="1" applyBorder="1" applyAlignment="1" applyProtection="1">
      <alignment horizontal="center" vertical="center"/>
      <protection locked="0"/>
    </xf>
    <xf numFmtId="0" fontId="9" fillId="0" borderId="36" xfId="1" quotePrefix="1" applyBorder="1" applyAlignment="1" applyProtection="1">
      <alignment horizontal="center" vertical="center"/>
    </xf>
    <xf numFmtId="0" fontId="0" fillId="0" borderId="38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6" fillId="0" borderId="10" xfId="2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9" fillId="0" borderId="0" xfId="1" applyAlignment="1" applyProtection="1">
      <alignment horizontal="center"/>
    </xf>
    <xf numFmtId="0" fontId="5" fillId="7" borderId="10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21" fillId="0" borderId="6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right"/>
    </xf>
    <xf numFmtId="0" fontId="37" fillId="0" borderId="0" xfId="0" applyFont="1"/>
    <xf numFmtId="0" fontId="3" fillId="0" borderId="19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0" fillId="0" borderId="15" xfId="0" applyBorder="1"/>
    <xf numFmtId="0" fontId="0" fillId="0" borderId="23" xfId="0" applyBorder="1"/>
    <xf numFmtId="0" fontId="14" fillId="4" borderId="39" xfId="0" applyFont="1" applyFill="1" applyBorder="1" applyAlignment="1">
      <alignment horizontal="center" vertical="center" wrapText="1"/>
    </xf>
    <xf numFmtId="0" fontId="14" fillId="4" borderId="58" xfId="0" applyFont="1" applyFill="1" applyBorder="1" applyAlignment="1">
      <alignment horizontal="center" vertical="center" wrapText="1"/>
    </xf>
    <xf numFmtId="0" fontId="21" fillId="0" borderId="56" xfId="0" applyFont="1" applyBorder="1" applyAlignment="1">
      <alignment vertical="center"/>
    </xf>
    <xf numFmtId="0" fontId="14" fillId="4" borderId="57" xfId="0" applyFont="1" applyFill="1" applyBorder="1" applyAlignment="1">
      <alignment horizontal="center" vertical="center" wrapText="1"/>
    </xf>
    <xf numFmtId="0" fontId="14" fillId="4" borderId="54" xfId="0" applyFont="1" applyFill="1" applyBorder="1" applyAlignment="1">
      <alignment horizontal="center" vertical="center" wrapText="1"/>
    </xf>
    <xf numFmtId="0" fontId="21" fillId="0" borderId="43" xfId="0" applyFont="1" applyBorder="1" applyAlignment="1" applyProtection="1">
      <alignment horizontal="center" vertical="center"/>
      <protection locked="0"/>
    </xf>
    <xf numFmtId="0" fontId="21" fillId="0" borderId="70" xfId="0" applyFont="1" applyBorder="1" applyAlignment="1" applyProtection="1">
      <alignment horizontal="center" vertical="center"/>
      <protection locked="0"/>
    </xf>
    <xf numFmtId="0" fontId="21" fillId="0" borderId="65" xfId="0" applyFont="1" applyBorder="1" applyAlignment="1" applyProtection="1">
      <alignment horizontal="center" vertical="center"/>
      <protection locked="0"/>
    </xf>
    <xf numFmtId="0" fontId="21" fillId="0" borderId="55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5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23" fillId="0" borderId="1" xfId="0" applyFont="1" applyBorder="1" applyAlignment="1">
      <alignment horizontal="left" wrapText="1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wrapText="1"/>
    </xf>
    <xf numFmtId="0" fontId="23" fillId="0" borderId="5" xfId="0" applyFont="1" applyBorder="1" applyAlignment="1">
      <alignment horizontal="left" wrapText="1"/>
    </xf>
    <xf numFmtId="0" fontId="3" fillId="0" borderId="56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40" fillId="0" borderId="14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40" fillId="0" borderId="30" xfId="0" applyFont="1" applyBorder="1" applyAlignment="1">
      <alignment horizontal="left" vertical="center" wrapText="1"/>
    </xf>
    <xf numFmtId="0" fontId="3" fillId="0" borderId="10" xfId="0" applyFont="1" applyBorder="1" applyAlignment="1">
      <alignment wrapText="1"/>
    </xf>
    <xf numFmtId="0" fontId="17" fillId="0" borderId="10" xfId="0" applyFont="1" applyBorder="1"/>
    <xf numFmtId="0" fontId="23" fillId="0" borderId="52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wrapText="1"/>
    </xf>
    <xf numFmtId="0" fontId="16" fillId="0" borderId="10" xfId="0" applyFont="1" applyBorder="1"/>
    <xf numFmtId="0" fontId="16" fillId="0" borderId="63" xfId="0" applyFont="1" applyBorder="1"/>
    <xf numFmtId="0" fontId="31" fillId="0" borderId="68" xfId="0" applyFont="1" applyBorder="1" applyAlignment="1">
      <alignment wrapText="1"/>
    </xf>
    <xf numFmtId="0" fontId="27" fillId="0" borderId="33" xfId="0" applyFont="1" applyBorder="1" applyAlignment="1">
      <alignment horizontal="right" vertical="center" wrapText="1"/>
    </xf>
    <xf numFmtId="0" fontId="27" fillId="10" borderId="3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right" vertical="center" wrapText="1"/>
    </xf>
    <xf numFmtId="0" fontId="27" fillId="10" borderId="34" xfId="0" applyFont="1" applyFill="1" applyBorder="1" applyAlignment="1">
      <alignment horizontal="center" vertical="center" wrapText="1"/>
    </xf>
    <xf numFmtId="0" fontId="5" fillId="12" borderId="37" xfId="0" applyFont="1" applyFill="1" applyBorder="1" applyAlignment="1">
      <alignment horizontal="right" vertical="center"/>
    </xf>
    <xf numFmtId="0" fontId="5" fillId="11" borderId="38" xfId="0" applyFont="1" applyFill="1" applyBorder="1" applyAlignment="1">
      <alignment horizontal="center" vertical="center"/>
    </xf>
    <xf numFmtId="0" fontId="26" fillId="0" borderId="20" xfId="0" applyFont="1" applyBorder="1" applyAlignment="1">
      <alignment vertical="center" wrapText="1"/>
    </xf>
    <xf numFmtId="0" fontId="26" fillId="3" borderId="21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/>
    </xf>
    <xf numFmtId="0" fontId="27" fillId="10" borderId="55" xfId="0" applyFont="1" applyFill="1" applyBorder="1" applyAlignment="1">
      <alignment horizontal="center" vertical="center" wrapText="1"/>
    </xf>
    <xf numFmtId="0" fontId="9" fillId="0" borderId="39" xfId="1" applyBorder="1" applyAlignment="1" applyProtection="1">
      <alignment vertical="center"/>
    </xf>
    <xf numFmtId="0" fontId="21" fillId="0" borderId="67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>
      <alignment horizontal="left"/>
    </xf>
    <xf numFmtId="0" fontId="9" fillId="0" borderId="51" xfId="1" applyBorder="1" applyAlignment="1" applyProtection="1">
      <alignment vertical="center"/>
    </xf>
    <xf numFmtId="0" fontId="9" fillId="0" borderId="52" xfId="1" applyBorder="1" applyAlignment="1" applyProtection="1">
      <alignment vertical="center"/>
    </xf>
    <xf numFmtId="0" fontId="21" fillId="0" borderId="52" xfId="0" applyFont="1" applyBorder="1" applyAlignment="1">
      <alignment vertical="center"/>
    </xf>
    <xf numFmtId="0" fontId="9" fillId="0" borderId="53" xfId="1" applyBorder="1" applyAlignment="1" applyProtection="1">
      <alignment vertical="center"/>
    </xf>
    <xf numFmtId="0" fontId="21" fillId="0" borderId="53" xfId="0" applyFont="1" applyBorder="1" applyAlignment="1">
      <alignment vertical="center"/>
    </xf>
    <xf numFmtId="0" fontId="16" fillId="0" borderId="49" xfId="0" applyFont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center" vertical="center"/>
      <protection locked="0"/>
    </xf>
    <xf numFmtId="0" fontId="9" fillId="0" borderId="56" xfId="1" applyBorder="1" applyAlignment="1" applyProtection="1">
      <alignment vertical="center"/>
    </xf>
    <xf numFmtId="0" fontId="21" fillId="0" borderId="0" xfId="0" applyFont="1" applyAlignment="1">
      <alignment vertical="center"/>
    </xf>
    <xf numFmtId="0" fontId="45" fillId="0" borderId="29" xfId="2" applyFont="1" applyBorder="1" applyAlignment="1">
      <alignment horizontal="right"/>
    </xf>
    <xf numFmtId="0" fontId="3" fillId="0" borderId="29" xfId="0" applyFont="1" applyBorder="1"/>
    <xf numFmtId="0" fontId="3" fillId="0" borderId="33" xfId="0" applyFont="1" applyBorder="1"/>
    <xf numFmtId="0" fontId="3" fillId="0" borderId="3" xfId="0" applyFont="1" applyBorder="1" applyAlignment="1">
      <alignment horizontal="center"/>
    </xf>
    <xf numFmtId="0" fontId="47" fillId="0" borderId="0" xfId="0" applyFont="1"/>
    <xf numFmtId="0" fontId="48" fillId="0" borderId="0" xfId="0" applyFont="1"/>
    <xf numFmtId="37" fontId="5" fillId="7" borderId="18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/>
    <xf numFmtId="0" fontId="3" fillId="0" borderId="27" xfId="0" applyFont="1" applyBorder="1"/>
    <xf numFmtId="0" fontId="3" fillId="0" borderId="1" xfId="0" applyFont="1" applyBorder="1" applyAlignment="1">
      <alignment horizontal="center"/>
    </xf>
    <xf numFmtId="0" fontId="50" fillId="0" borderId="36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2" fillId="12" borderId="11" xfId="0" applyFont="1" applyFill="1" applyBorder="1" applyAlignment="1">
      <alignment horizontal="center"/>
    </xf>
    <xf numFmtId="0" fontId="12" fillId="12" borderId="11" xfId="0" applyFont="1" applyFill="1" applyBorder="1" applyAlignment="1">
      <alignment horizontal="right" vertical="center"/>
    </xf>
    <xf numFmtId="0" fontId="16" fillId="0" borderId="56" xfId="2" applyFont="1" applyBorder="1"/>
    <xf numFmtId="0" fontId="18" fillId="0" borderId="56" xfId="2" applyFont="1" applyBorder="1" applyAlignment="1">
      <alignment horizontal="right"/>
    </xf>
    <xf numFmtId="0" fontId="17" fillId="12" borderId="19" xfId="2" applyFont="1" applyFill="1" applyBorder="1"/>
    <xf numFmtId="0" fontId="12" fillId="12" borderId="19" xfId="2" applyFont="1" applyFill="1" applyBorder="1" applyAlignment="1">
      <alignment vertical="center" wrapText="1"/>
    </xf>
    <xf numFmtId="0" fontId="19" fillId="12" borderId="10" xfId="2" applyFont="1" applyFill="1" applyBorder="1" applyAlignment="1">
      <alignment horizontal="right"/>
    </xf>
    <xf numFmtId="0" fontId="26" fillId="0" borderId="27" xfId="0" applyFont="1" applyBorder="1" applyAlignment="1">
      <alignment horizontal="right"/>
    </xf>
    <xf numFmtId="0" fontId="20" fillId="0" borderId="31" xfId="2" applyFont="1" applyBorder="1" applyAlignment="1">
      <alignment horizontal="right"/>
    </xf>
    <xf numFmtId="0" fontId="26" fillId="0" borderId="71" xfId="0" applyFont="1" applyBorder="1" applyAlignment="1">
      <alignment horizontal="right"/>
    </xf>
    <xf numFmtId="0" fontId="16" fillId="6" borderId="23" xfId="2" applyFont="1" applyFill="1" applyBorder="1" applyAlignment="1">
      <alignment horizontal="center" vertical="center"/>
    </xf>
    <xf numFmtId="0" fontId="21" fillId="0" borderId="13" xfId="2" applyFont="1" applyBorder="1" applyAlignment="1">
      <alignment horizontal="right"/>
    </xf>
    <xf numFmtId="0" fontId="24" fillId="12" borderId="39" xfId="0" applyFont="1" applyFill="1" applyBorder="1" applyAlignment="1">
      <alignment horizontal="center"/>
    </xf>
    <xf numFmtId="0" fontId="24" fillId="12" borderId="19" xfId="0" applyFont="1" applyFill="1" applyBorder="1" applyAlignment="1">
      <alignment horizontal="center"/>
    </xf>
    <xf numFmtId="0" fontId="25" fillId="12" borderId="19" xfId="0" applyFont="1" applyFill="1" applyBorder="1" applyAlignment="1">
      <alignment horizontal="center" wrapText="1"/>
    </xf>
    <xf numFmtId="0" fontId="24" fillId="12" borderId="20" xfId="0" applyFont="1" applyFill="1" applyBorder="1" applyAlignment="1">
      <alignment horizontal="center"/>
    </xf>
    <xf numFmtId="0" fontId="21" fillId="0" borderId="23" xfId="0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>
      <alignment horizontal="left" vertical="center" wrapText="1"/>
    </xf>
    <xf numFmtId="0" fontId="52" fillId="0" borderId="51" xfId="0" applyFont="1" applyBorder="1" applyAlignment="1">
      <alignment horizontal="center" vertical="center" wrapText="1"/>
    </xf>
    <xf numFmtId="0" fontId="21" fillId="12" borderId="15" xfId="0" applyFont="1" applyFill="1" applyBorder="1" applyAlignment="1">
      <alignment horizontal="center" vertical="center" wrapText="1"/>
    </xf>
    <xf numFmtId="0" fontId="17" fillId="12" borderId="23" xfId="0" applyFont="1" applyFill="1" applyBorder="1" applyAlignment="1">
      <alignment horizontal="center" vertical="center"/>
    </xf>
    <xf numFmtId="0" fontId="7" fillId="12" borderId="19" xfId="0" applyFont="1" applyFill="1" applyBorder="1" applyAlignment="1">
      <alignment horizontal="center"/>
    </xf>
    <xf numFmtId="0" fontId="21" fillId="12" borderId="23" xfId="0" applyFont="1" applyFill="1" applyBorder="1" applyAlignment="1">
      <alignment horizontal="center" vertical="center"/>
    </xf>
    <xf numFmtId="0" fontId="3" fillId="12" borderId="23" xfId="0" applyFont="1" applyFill="1" applyBorder="1" applyAlignment="1">
      <alignment horizontal="center" vertical="center"/>
    </xf>
    <xf numFmtId="0" fontId="31" fillId="12" borderId="23" xfId="0" applyFont="1" applyFill="1" applyBorder="1" applyAlignment="1">
      <alignment horizontal="center" vertical="center"/>
    </xf>
    <xf numFmtId="0" fontId="7" fillId="12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30" xfId="0" applyBorder="1" applyAlignment="1">
      <alignment horizontal="center"/>
    </xf>
    <xf numFmtId="0" fontId="0" fillId="0" borderId="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3" fillId="0" borderId="37" xfId="0" applyFont="1" applyBorder="1"/>
    <xf numFmtId="0" fontId="0" fillId="0" borderId="22" xfId="0" applyBorder="1"/>
    <xf numFmtId="0" fontId="3" fillId="0" borderId="27" xfId="0" applyFont="1" applyBorder="1" applyAlignment="1">
      <alignment wrapText="1"/>
    </xf>
    <xf numFmtId="0" fontId="12" fillId="12" borderId="11" xfId="0" applyFont="1" applyFill="1" applyBorder="1" applyAlignment="1">
      <alignment horizontal="center" vertical="center"/>
    </xf>
    <xf numFmtId="0" fontId="55" fillId="4" borderId="67" xfId="0" applyFont="1" applyFill="1" applyBorder="1" applyAlignment="1">
      <alignment horizontal="center" wrapText="1"/>
    </xf>
    <xf numFmtId="0" fontId="5" fillId="12" borderId="10" xfId="0" applyFont="1" applyFill="1" applyBorder="1" applyAlignment="1">
      <alignment horizontal="center" wrapText="1"/>
    </xf>
    <xf numFmtId="0" fontId="5" fillId="12" borderId="10" xfId="0" applyFont="1" applyFill="1" applyBorder="1" applyAlignment="1">
      <alignment horizontal="center" vertical="center" wrapText="1"/>
    </xf>
    <xf numFmtId="0" fontId="56" fillId="0" borderId="73" xfId="0" applyFont="1" applyBorder="1" applyAlignment="1">
      <alignment horizontal="left" vertical="center" wrapText="1"/>
    </xf>
    <xf numFmtId="0" fontId="56" fillId="0" borderId="52" xfId="0" applyFont="1" applyBorder="1" applyAlignment="1">
      <alignment horizontal="left" vertical="center" wrapText="1"/>
    </xf>
    <xf numFmtId="0" fontId="56" fillId="0" borderId="73" xfId="0" applyFont="1" applyBorder="1"/>
    <xf numFmtId="0" fontId="56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wrapText="1"/>
    </xf>
    <xf numFmtId="0" fontId="56" fillId="0" borderId="0" xfId="0" applyFont="1"/>
    <xf numFmtId="0" fontId="13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39" xfId="0" applyFont="1" applyBorder="1" applyAlignment="1">
      <alignment horizontal="center" wrapText="1"/>
    </xf>
    <xf numFmtId="0" fontId="58" fillId="0" borderId="73" xfId="0" applyFont="1" applyBorder="1"/>
    <xf numFmtId="0" fontId="59" fillId="0" borderId="74" xfId="0" applyFont="1" applyBorder="1" applyAlignment="1">
      <alignment horizontal="center"/>
    </xf>
    <xf numFmtId="0" fontId="59" fillId="0" borderId="7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53" fillId="4" borderId="73" xfId="0" applyFont="1" applyFill="1" applyBorder="1" applyAlignment="1">
      <alignment horizontal="center" vertical="center" wrapText="1"/>
    </xf>
    <xf numFmtId="0" fontId="53" fillId="4" borderId="73" xfId="0" applyFont="1" applyFill="1" applyBorder="1" applyAlignment="1">
      <alignment horizontal="center" vertical="center"/>
    </xf>
    <xf numFmtId="0" fontId="56" fillId="0" borderId="51" xfId="0" applyFont="1" applyBorder="1" applyAlignment="1">
      <alignment horizontal="left" vertical="center" wrapText="1"/>
    </xf>
    <xf numFmtId="0" fontId="56" fillId="0" borderId="52" xfId="0" applyFont="1" applyBorder="1" applyAlignment="1">
      <alignment horizontal="left" wrapText="1"/>
    </xf>
    <xf numFmtId="0" fontId="56" fillId="0" borderId="53" xfId="0" applyFont="1" applyBorder="1" applyAlignment="1">
      <alignment horizontal="left" vertical="center" wrapText="1"/>
    </xf>
    <xf numFmtId="0" fontId="56" fillId="0" borderId="76" xfId="0" applyFont="1" applyBorder="1" applyAlignment="1">
      <alignment horizontal="left" vertical="center" wrapText="1"/>
    </xf>
    <xf numFmtId="0" fontId="58" fillId="0" borderId="51" xfId="0" applyFont="1" applyBorder="1"/>
    <xf numFmtId="0" fontId="58" fillId="0" borderId="52" xfId="0" applyFont="1" applyBorder="1"/>
    <xf numFmtId="0" fontId="58" fillId="0" borderId="76" xfId="0" applyFont="1" applyBorder="1"/>
    <xf numFmtId="0" fontId="58" fillId="0" borderId="53" xfId="0" applyFont="1" applyBorder="1"/>
    <xf numFmtId="0" fontId="56" fillId="0" borderId="78" xfId="0" applyFont="1" applyBorder="1" applyAlignment="1">
      <alignment horizontal="left" wrapText="1"/>
    </xf>
    <xf numFmtId="0" fontId="0" fillId="0" borderId="51" xfId="0" applyBorder="1"/>
    <xf numFmtId="0" fontId="0" fillId="0" borderId="76" xfId="0" applyBorder="1"/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0" fillId="0" borderId="52" xfId="0" applyBorder="1"/>
    <xf numFmtId="0" fontId="58" fillId="0" borderId="77" xfId="0" applyFont="1" applyBorder="1"/>
    <xf numFmtId="0" fontId="61" fillId="0" borderId="0" xfId="0" applyFont="1"/>
    <xf numFmtId="0" fontId="58" fillId="0" borderId="0" xfId="0" applyFont="1"/>
    <xf numFmtId="0" fontId="56" fillId="2" borderId="79" xfId="0" applyFont="1" applyFill="1" applyBorder="1" applyAlignment="1">
      <alignment horizontal="left" vertical="center" wrapText="1"/>
    </xf>
    <xf numFmtId="0" fontId="58" fillId="2" borderId="51" xfId="0" applyFont="1" applyFill="1" applyBorder="1"/>
    <xf numFmtId="0" fontId="56" fillId="2" borderId="24" xfId="0" applyFont="1" applyFill="1" applyBorder="1" applyAlignment="1">
      <alignment horizontal="left" vertical="center" wrapText="1"/>
    </xf>
    <xf numFmtId="0" fontId="58" fillId="2" borderId="52" xfId="0" applyFont="1" applyFill="1" applyBorder="1"/>
    <xf numFmtId="0" fontId="56" fillId="2" borderId="24" xfId="0" applyFont="1" applyFill="1" applyBorder="1" applyAlignment="1">
      <alignment horizontal="left" wrapText="1"/>
    </xf>
    <xf numFmtId="0" fontId="5" fillId="2" borderId="43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6" fillId="2" borderId="61" xfId="0" applyFont="1" applyFill="1" applyBorder="1" applyAlignment="1">
      <alignment horizontal="left" vertical="center" wrapText="1"/>
    </xf>
    <xf numFmtId="0" fontId="56" fillId="2" borderId="0" xfId="0" applyFont="1" applyFill="1" applyAlignment="1">
      <alignment horizontal="left" vertical="center" wrapText="1"/>
    </xf>
    <xf numFmtId="0" fontId="5" fillId="12" borderId="69" xfId="0" applyFont="1" applyFill="1" applyBorder="1" applyAlignment="1">
      <alignment horizontal="center" vertical="center" wrapText="1"/>
    </xf>
    <xf numFmtId="0" fontId="58" fillId="0" borderId="10" xfId="0" applyFont="1" applyBorder="1"/>
    <xf numFmtId="0" fontId="5" fillId="12" borderId="10" xfId="3" applyFont="1" applyFill="1" applyBorder="1" applyAlignment="1">
      <alignment horizontal="center" vertical="center" wrapText="1"/>
    </xf>
    <xf numFmtId="0" fontId="58" fillId="0" borderId="73" xfId="3" applyFont="1" applyBorder="1"/>
    <xf numFmtId="0" fontId="59" fillId="0" borderId="74" xfId="3" applyFont="1" applyBorder="1" applyAlignment="1">
      <alignment horizontal="center"/>
    </xf>
    <xf numFmtId="0" fontId="58" fillId="0" borderId="51" xfId="3" applyFont="1" applyBorder="1"/>
    <xf numFmtId="0" fontId="58" fillId="0" borderId="52" xfId="3" applyFont="1" applyBorder="1"/>
    <xf numFmtId="0" fontId="58" fillId="0" borderId="76" xfId="3" applyFont="1" applyBorder="1"/>
    <xf numFmtId="0" fontId="56" fillId="2" borderId="0" xfId="0" applyFont="1" applyFill="1" applyAlignment="1">
      <alignment horizontal="left" wrapText="1"/>
    </xf>
    <xf numFmtId="0" fontId="62" fillId="0" borderId="52" xfId="0" applyFont="1" applyBorder="1"/>
    <xf numFmtId="0" fontId="5" fillId="12" borderId="69" xfId="0" applyFont="1" applyFill="1" applyBorder="1" applyAlignment="1">
      <alignment horizontal="center" wrapText="1"/>
    </xf>
    <xf numFmtId="0" fontId="59" fillId="0" borderId="80" xfId="0" applyFont="1" applyBorder="1" applyAlignment="1">
      <alignment horizontal="center"/>
    </xf>
    <xf numFmtId="0" fontId="63" fillId="0" borderId="51" xfId="0" applyFont="1" applyBorder="1"/>
    <xf numFmtId="0" fontId="63" fillId="0" borderId="52" xfId="0" applyFont="1" applyBorder="1"/>
    <xf numFmtId="0" fontId="63" fillId="0" borderId="53" xfId="0" applyFont="1" applyBorder="1"/>
    <xf numFmtId="0" fontId="9" fillId="0" borderId="26" xfId="1" applyBorder="1" applyAlignment="1" applyProtection="1">
      <alignment horizontal="left" wrapText="1"/>
    </xf>
    <xf numFmtId="0" fontId="9" fillId="0" borderId="29" xfId="1" applyBorder="1" applyAlignment="1" applyProtection="1">
      <alignment horizontal="left" wrapText="1"/>
    </xf>
    <xf numFmtId="0" fontId="13" fillId="4" borderId="69" xfId="0" applyFont="1" applyFill="1" applyBorder="1" applyAlignment="1">
      <alignment horizontal="center" vertical="center" wrapText="1"/>
    </xf>
    <xf numFmtId="0" fontId="13" fillId="4" borderId="73" xfId="0" applyFont="1" applyFill="1" applyBorder="1" applyAlignment="1">
      <alignment horizontal="center" vertical="center" wrapText="1"/>
    </xf>
    <xf numFmtId="0" fontId="13" fillId="4" borderId="75" xfId="0" applyFont="1" applyFill="1" applyBorder="1" applyAlignment="1">
      <alignment horizontal="center" vertical="center" wrapText="1"/>
    </xf>
    <xf numFmtId="0" fontId="64" fillId="0" borderId="52" xfId="0" applyFont="1" applyBorder="1" applyAlignment="1">
      <alignment horizontal="left" vertical="center" wrapText="1"/>
    </xf>
    <xf numFmtId="0" fontId="53" fillId="0" borderId="0" xfId="0" applyFont="1" applyAlignment="1">
      <alignment horizontal="center" vertical="center"/>
    </xf>
    <xf numFmtId="0" fontId="53" fillId="4" borderId="69" xfId="3" applyFont="1" applyFill="1" applyBorder="1" applyAlignment="1">
      <alignment horizontal="center" vertical="center"/>
    </xf>
    <xf numFmtId="0" fontId="58" fillId="0" borderId="81" xfId="3" applyFont="1" applyBorder="1"/>
    <xf numFmtId="0" fontId="53" fillId="4" borderId="69" xfId="0" applyFont="1" applyFill="1" applyBorder="1" applyAlignment="1">
      <alignment horizontal="center" vertical="center"/>
    </xf>
    <xf numFmtId="0" fontId="58" fillId="0" borderId="78" xfId="0" applyFont="1" applyBorder="1"/>
    <xf numFmtId="0" fontId="0" fillId="0" borderId="53" xfId="0" applyBorder="1"/>
    <xf numFmtId="0" fontId="0" fillId="0" borderId="73" xfId="0" applyBorder="1"/>
    <xf numFmtId="0" fontId="58" fillId="0" borderId="67" xfId="0" applyFont="1" applyBorder="1"/>
    <xf numFmtId="0" fontId="58" fillId="0" borderId="81" xfId="0" applyFont="1" applyBorder="1"/>
    <xf numFmtId="0" fontId="58" fillId="0" borderId="73" xfId="0" applyFont="1" applyBorder="1" applyAlignment="1">
      <alignment horizontal="left" vertical="center" wrapText="1"/>
    </xf>
    <xf numFmtId="0" fontId="58" fillId="0" borderId="67" xfId="0" applyFont="1" applyBorder="1" applyAlignment="1">
      <alignment horizontal="left" vertical="center" wrapText="1"/>
    </xf>
    <xf numFmtId="0" fontId="0" fillId="0" borderId="81" xfId="0" applyBorder="1"/>
    <xf numFmtId="0" fontId="58" fillId="0" borderId="81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61" fillId="0" borderId="51" xfId="0" applyFont="1" applyBorder="1"/>
    <xf numFmtId="0" fontId="61" fillId="0" borderId="53" xfId="0" applyFont="1" applyBorder="1"/>
    <xf numFmtId="0" fontId="58" fillId="0" borderId="51" xfId="0" applyFont="1" applyBorder="1" applyAlignment="1">
      <alignment horizontal="left" vertical="center" wrapText="1"/>
    </xf>
    <xf numFmtId="0" fontId="58" fillId="0" borderId="53" xfId="0" applyFont="1" applyBorder="1" applyAlignment="1">
      <alignment horizontal="left" vertical="center" wrapText="1"/>
    </xf>
    <xf numFmtId="0" fontId="58" fillId="0" borderId="52" xfId="0" applyFont="1" applyBorder="1" applyAlignment="1">
      <alignment horizontal="left" vertical="center" wrapText="1"/>
    </xf>
    <xf numFmtId="0" fontId="56" fillId="0" borderId="78" xfId="0" applyFont="1" applyBorder="1" applyAlignment="1">
      <alignment horizontal="left" vertical="center" wrapText="1"/>
    </xf>
    <xf numFmtId="0" fontId="60" fillId="5" borderId="55" xfId="0" applyFont="1" applyFill="1" applyBorder="1" applyAlignment="1">
      <alignment horizontal="center" wrapText="1"/>
    </xf>
    <xf numFmtId="0" fontId="58" fillId="0" borderId="16" xfId="0" applyFont="1" applyBorder="1"/>
    <xf numFmtId="37" fontId="5" fillId="7" borderId="10" xfId="0" applyNumberFormat="1" applyFont="1" applyFill="1" applyBorder="1" applyAlignment="1">
      <alignment horizontal="center" vertical="center" wrapText="1"/>
    </xf>
    <xf numFmtId="37" fontId="50" fillId="0" borderId="36" xfId="0" applyNumberFormat="1" applyFont="1" applyBorder="1" applyAlignment="1">
      <alignment horizontal="center" vertical="center"/>
    </xf>
    <xf numFmtId="0" fontId="3" fillId="0" borderId="39" xfId="1" applyFont="1" applyBorder="1" applyAlignment="1" applyProtection="1">
      <alignment vertical="center"/>
    </xf>
    <xf numFmtId="0" fontId="9" fillId="0" borderId="76" xfId="1" applyBorder="1" applyAlignment="1" applyProtection="1">
      <alignment vertical="center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72" xfId="0" applyFont="1" applyBorder="1" applyAlignment="1" applyProtection="1">
      <alignment horizontal="center" vertical="center"/>
      <protection locked="0"/>
    </xf>
    <xf numFmtId="0" fontId="9" fillId="0" borderId="69" xfId="1" applyBorder="1" applyAlignment="1" applyProtection="1">
      <alignment vertical="center"/>
    </xf>
    <xf numFmtId="0" fontId="12" fillId="12" borderId="19" xfId="2" applyFont="1" applyFill="1" applyBorder="1" applyAlignment="1">
      <alignment horizontal="right" vertical="center"/>
    </xf>
    <xf numFmtId="0" fontId="65" fillId="0" borderId="13" xfId="1" applyFont="1" applyBorder="1" applyAlignment="1" applyProtection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" xfId="0" applyFont="1" applyBorder="1"/>
    <xf numFmtId="0" fontId="0" fillId="0" borderId="48" xfId="0" applyBorder="1" applyAlignment="1">
      <alignment horizontal="center"/>
    </xf>
    <xf numFmtId="0" fontId="0" fillId="0" borderId="14" xfId="0" applyBorder="1" applyAlignment="1">
      <alignment horizontal="center"/>
    </xf>
    <xf numFmtId="0" fontId="50" fillId="0" borderId="27" xfId="1" applyFont="1" applyBorder="1" applyAlignment="1" applyProtection="1">
      <alignment horizontal="left" wrapText="1"/>
    </xf>
    <xf numFmtId="0" fontId="50" fillId="0" borderId="29" xfId="1" applyFont="1" applyBorder="1" applyAlignment="1" applyProtection="1">
      <alignment horizontal="left" wrapText="1"/>
    </xf>
    <xf numFmtId="0" fontId="9" fillId="0" borderId="31" xfId="1" applyBorder="1" applyAlignment="1" applyProtection="1">
      <alignment horizontal="left" wrapText="1"/>
    </xf>
    <xf numFmtId="0" fontId="11" fillId="0" borderId="29" xfId="0" applyFont="1" applyBorder="1" applyAlignment="1">
      <alignment horizontal="left" vertical="center" wrapText="1"/>
    </xf>
    <xf numFmtId="0" fontId="11" fillId="0" borderId="29" xfId="1" applyFont="1" applyBorder="1" applyAlignment="1" applyProtection="1">
      <alignment horizontal="left" vertical="center" wrapText="1"/>
    </xf>
    <xf numFmtId="0" fontId="3" fillId="0" borderId="3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5" borderId="55" xfId="0" applyFont="1" applyFill="1" applyBorder="1" applyAlignment="1">
      <alignment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39" xfId="0" applyFont="1" applyBorder="1" applyAlignment="1">
      <alignment horizontal="left" wrapText="1"/>
    </xf>
    <xf numFmtId="0" fontId="11" fillId="0" borderId="3" xfId="0" applyFont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35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6" xfId="0" applyFont="1" applyBorder="1"/>
    <xf numFmtId="0" fontId="3" fillId="0" borderId="8" xfId="0" applyFont="1" applyBorder="1" applyAlignment="1">
      <alignment horizontal="center"/>
    </xf>
    <xf numFmtId="0" fontId="3" fillId="0" borderId="39" xfId="0" applyFont="1" applyBorder="1" applyAlignment="1">
      <alignment horizontal="left"/>
    </xf>
    <xf numFmtId="0" fontId="3" fillId="0" borderId="52" xfId="0" applyFont="1" applyBorder="1"/>
    <xf numFmtId="0" fontId="3" fillId="0" borderId="52" xfId="1" applyFont="1" applyBorder="1" applyAlignment="1" applyProtection="1">
      <alignment vertical="center"/>
    </xf>
    <xf numFmtId="0" fontId="50" fillId="0" borderId="52" xfId="1" applyFont="1" applyBorder="1" applyAlignment="1" applyProtection="1">
      <alignment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56" xfId="0" applyFont="1" applyBorder="1" applyAlignment="1">
      <alignment horizontal="left" wrapText="1"/>
    </xf>
    <xf numFmtId="0" fontId="11" fillId="0" borderId="16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5" fillId="12" borderId="54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2" fillId="5" borderId="37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wrapText="1"/>
    </xf>
    <xf numFmtId="0" fontId="12" fillId="0" borderId="38" xfId="0" applyFont="1" applyBorder="1" applyAlignment="1">
      <alignment horizontal="center" vertical="center" wrapText="1"/>
    </xf>
    <xf numFmtId="0" fontId="60" fillId="5" borderId="2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7" fillId="6" borderId="10" xfId="2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7" fillId="3" borderId="21" xfId="2" applyFont="1" applyFill="1" applyBorder="1" applyAlignment="1">
      <alignment horizontal="center" vertical="center"/>
    </xf>
    <xf numFmtId="0" fontId="16" fillId="3" borderId="19" xfId="2" applyFont="1" applyFill="1" applyBorder="1"/>
    <xf numFmtId="0" fontId="3" fillId="0" borderId="29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/>
    <xf numFmtId="0" fontId="5" fillId="12" borderId="11" xfId="0" applyFont="1" applyFill="1" applyBorder="1" applyAlignment="1">
      <alignment horizontal="right"/>
    </xf>
    <xf numFmtId="0" fontId="50" fillId="0" borderId="76" xfId="1" applyFont="1" applyBorder="1" applyAlignment="1" applyProtection="1">
      <alignment vertical="center"/>
    </xf>
    <xf numFmtId="0" fontId="5" fillId="12" borderId="37" xfId="0" applyFont="1" applyFill="1" applyBorder="1" applyAlignment="1">
      <alignment horizontal="right"/>
    </xf>
    <xf numFmtId="0" fontId="5" fillId="7" borderId="38" xfId="0" applyFont="1" applyFill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15" fillId="0" borderId="21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5" borderId="38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right" vertical="center"/>
    </xf>
    <xf numFmtId="0" fontId="31" fillId="0" borderId="10" xfId="0" applyFont="1" applyBorder="1" applyAlignment="1" applyProtection="1">
      <alignment horizontal="center" vertical="center"/>
      <protection locked="0"/>
    </xf>
    <xf numFmtId="0" fontId="12" fillId="12" borderId="4" xfId="0" applyFont="1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12" fillId="0" borderId="83" xfId="0" applyFont="1" applyBorder="1" applyAlignment="1">
      <alignment horizontal="center" wrapText="1"/>
    </xf>
    <xf numFmtId="0" fontId="5" fillId="12" borderId="23" xfId="0" applyFont="1" applyFill="1" applyBorder="1" applyAlignment="1">
      <alignment horizontal="center" wrapText="1"/>
    </xf>
    <xf numFmtId="0" fontId="5" fillId="12" borderId="55" xfId="0" applyFont="1" applyFill="1" applyBorder="1" applyAlignment="1">
      <alignment horizontal="center" wrapText="1"/>
    </xf>
    <xf numFmtId="0" fontId="5" fillId="12" borderId="18" xfId="0" applyFont="1" applyFill="1" applyBorder="1" applyAlignment="1">
      <alignment horizontal="center" wrapText="1"/>
    </xf>
    <xf numFmtId="0" fontId="16" fillId="12" borderId="82" xfId="2" applyFont="1" applyFill="1" applyBorder="1" applyAlignment="1">
      <alignment horizontal="center" vertical="center"/>
    </xf>
    <xf numFmtId="0" fontId="0" fillId="12" borderId="36" xfId="0" applyFill="1" applyBorder="1" applyAlignment="1">
      <alignment horizontal="center" vertical="center"/>
    </xf>
    <xf numFmtId="0" fontId="0" fillId="12" borderId="38" xfId="0" applyFill="1" applyBorder="1" applyAlignment="1">
      <alignment horizontal="center" vertical="center"/>
    </xf>
    <xf numFmtId="0" fontId="30" fillId="15" borderId="20" xfId="0" applyFont="1" applyFill="1" applyBorder="1" applyAlignment="1">
      <alignment horizontal="center" vertical="center" wrapText="1"/>
    </xf>
    <xf numFmtId="0" fontId="16" fillId="3" borderId="7" xfId="2" applyFont="1" applyFill="1" applyBorder="1"/>
    <xf numFmtId="0" fontId="17" fillId="12" borderId="19" xfId="2" applyFont="1" applyFill="1" applyBorder="1" applyAlignment="1">
      <alignment horizontal="center"/>
    </xf>
    <xf numFmtId="0" fontId="62" fillId="0" borderId="39" xfId="2" applyFont="1" applyBorder="1" applyAlignment="1">
      <alignment horizontal="center"/>
    </xf>
    <xf numFmtId="0" fontId="76" fillId="0" borderId="39" xfId="1" applyFont="1" applyBorder="1" applyAlignment="1" applyProtection="1">
      <alignment horizontal="center" vertical="center"/>
    </xf>
    <xf numFmtId="0" fontId="77" fillId="0" borderId="56" xfId="2" applyFont="1" applyBorder="1" applyAlignment="1">
      <alignment horizontal="center"/>
    </xf>
    <xf numFmtId="0" fontId="78" fillId="12" borderId="19" xfId="2" applyFont="1" applyFill="1" applyBorder="1" applyAlignment="1">
      <alignment horizontal="center"/>
    </xf>
    <xf numFmtId="0" fontId="62" fillId="0" borderId="56" xfId="2" applyFont="1" applyBorder="1" applyAlignment="1">
      <alignment horizontal="center"/>
    </xf>
    <xf numFmtId="0" fontId="77" fillId="0" borderId="39" xfId="2" applyFont="1" applyBorder="1" applyAlignment="1">
      <alignment horizontal="center"/>
    </xf>
    <xf numFmtId="0" fontId="79" fillId="12" borderId="19" xfId="2" applyFont="1" applyFill="1" applyBorder="1" applyAlignment="1">
      <alignment horizontal="center" vertical="center" wrapText="1"/>
    </xf>
    <xf numFmtId="0" fontId="12" fillId="12" borderId="15" xfId="2" applyFont="1" applyFill="1" applyBorder="1" applyAlignment="1">
      <alignment horizontal="right" vertical="center"/>
    </xf>
    <xf numFmtId="0" fontId="23" fillId="0" borderId="33" xfId="2" applyFont="1" applyBorder="1" applyAlignment="1">
      <alignment horizontal="right"/>
    </xf>
    <xf numFmtId="0" fontId="26" fillId="0" borderId="26" xfId="0" applyFont="1" applyBorder="1" applyAlignment="1">
      <alignment horizontal="right"/>
    </xf>
    <xf numFmtId="0" fontId="80" fillId="0" borderId="29" xfId="2" applyFont="1" applyBorder="1" applyAlignment="1">
      <alignment horizontal="right"/>
    </xf>
    <xf numFmtId="0" fontId="17" fillId="6" borderId="19" xfId="2" applyFont="1" applyFill="1" applyBorder="1" applyAlignment="1">
      <alignment horizontal="right" vertical="center"/>
    </xf>
    <xf numFmtId="0" fontId="12" fillId="6" borderId="19" xfId="2" applyFont="1" applyFill="1" applyBorder="1" applyAlignment="1">
      <alignment horizontal="right" vertical="center"/>
    </xf>
    <xf numFmtId="0" fontId="17" fillId="12" borderId="15" xfId="2" applyFont="1" applyFill="1" applyBorder="1" applyAlignment="1">
      <alignment horizontal="right" vertical="center"/>
    </xf>
    <xf numFmtId="0" fontId="19" fillId="12" borderId="15" xfId="2" applyFont="1" applyFill="1" applyBorder="1" applyAlignment="1">
      <alignment horizontal="right" vertical="center"/>
    </xf>
    <xf numFmtId="0" fontId="12" fillId="12" borderId="19" xfId="2" applyFont="1" applyFill="1" applyBorder="1" applyAlignment="1">
      <alignment horizontal="right" vertical="center" wrapText="1"/>
    </xf>
    <xf numFmtId="0" fontId="17" fillId="12" borderId="19" xfId="2" applyFont="1" applyFill="1" applyBorder="1" applyAlignment="1">
      <alignment horizontal="right" vertical="center"/>
    </xf>
    <xf numFmtId="0" fontId="3" fillId="0" borderId="1" xfId="0" applyFont="1" applyBorder="1"/>
    <xf numFmtId="0" fontId="7" fillId="12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2" fillId="0" borderId="29" xfId="1" applyFont="1" applyBorder="1" applyAlignment="1" applyProtection="1">
      <alignment horizontal="right"/>
    </xf>
    <xf numFmtId="0" fontId="81" fillId="11" borderId="29" xfId="2" applyFont="1" applyFill="1" applyBorder="1" applyAlignment="1">
      <alignment horizontal="center"/>
    </xf>
    <xf numFmtId="0" fontId="81" fillId="11" borderId="31" xfId="2" applyFont="1" applyFill="1" applyBorder="1" applyAlignment="1">
      <alignment horizontal="center"/>
    </xf>
    <xf numFmtId="0" fontId="83" fillId="0" borderId="0" xfId="0" applyFont="1" applyAlignment="1">
      <alignment horizontal="center" vertical="center"/>
    </xf>
    <xf numFmtId="0" fontId="83" fillId="0" borderId="0" xfId="0" applyFont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5" fillId="0" borderId="23" xfId="0" applyFont="1" applyBorder="1" applyAlignment="1">
      <alignment horizontal="center" wrapText="1"/>
    </xf>
    <xf numFmtId="0" fontId="9" fillId="0" borderId="39" xfId="1" applyBorder="1" applyAlignment="1" applyProtection="1">
      <alignment horizontal="center" vertical="center"/>
    </xf>
    <xf numFmtId="0" fontId="5" fillId="0" borderId="55" xfId="0" applyFont="1" applyBorder="1" applyAlignment="1">
      <alignment horizontal="center" wrapText="1"/>
    </xf>
    <xf numFmtId="0" fontId="9" fillId="0" borderId="31" xfId="1" applyBorder="1" applyAlignment="1" applyProtection="1">
      <alignment horizontal="center"/>
    </xf>
    <xf numFmtId="0" fontId="9" fillId="0" borderId="31" xfId="1" applyBorder="1" applyAlignment="1" applyProtection="1">
      <alignment horizontal="center" vertical="center"/>
    </xf>
    <xf numFmtId="0" fontId="9" fillId="0" borderId="29" xfId="1" applyFill="1" applyBorder="1" applyAlignment="1" applyProtection="1">
      <alignment horizontal="center" vertical="center"/>
    </xf>
    <xf numFmtId="0" fontId="12" fillId="0" borderId="54" xfId="0" applyFont="1" applyBorder="1" applyAlignment="1">
      <alignment horizontal="center" wrapText="1"/>
    </xf>
    <xf numFmtId="0" fontId="9" fillId="0" borderId="31" xfId="1" applyFill="1" applyBorder="1" applyAlignment="1" applyProtection="1">
      <alignment horizontal="center" vertical="center"/>
    </xf>
    <xf numFmtId="0" fontId="40" fillId="6" borderId="10" xfId="2" applyFont="1" applyFill="1" applyBorder="1" applyAlignment="1">
      <alignment horizontal="right" vertical="center"/>
    </xf>
    <xf numFmtId="0" fontId="9" fillId="0" borderId="13" xfId="1" applyBorder="1" applyAlignment="1" applyProtection="1">
      <alignment horizontal="center" vertical="center"/>
    </xf>
    <xf numFmtId="1" fontId="50" fillId="0" borderId="36" xfId="0" applyNumberFormat="1" applyFont="1" applyBorder="1" applyAlignment="1">
      <alignment horizontal="center" vertical="center"/>
    </xf>
    <xf numFmtId="0" fontId="0" fillId="3" borderId="85" xfId="0" applyFill="1" applyBorder="1" applyAlignment="1">
      <alignment vertical="center"/>
    </xf>
    <xf numFmtId="0" fontId="0" fillId="3" borderId="47" xfId="0" applyFill="1" applyBorder="1" applyAlignment="1">
      <alignment vertical="center"/>
    </xf>
    <xf numFmtId="0" fontId="21" fillId="0" borderId="0" xfId="0" applyFont="1" applyAlignment="1" applyProtection="1">
      <alignment horizontal="center" vertical="center"/>
      <protection locked="0"/>
    </xf>
    <xf numFmtId="0" fontId="0" fillId="0" borderId="54" xfId="0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0" fillId="0" borderId="16" xfId="0" applyBorder="1"/>
    <xf numFmtId="0" fontId="0" fillId="0" borderId="55" xfId="0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84" fillId="0" borderId="39" xfId="0" applyFont="1" applyBorder="1" applyAlignment="1">
      <alignment horizontal="right" vertical="center" wrapText="1"/>
    </xf>
    <xf numFmtId="0" fontId="84" fillId="0" borderId="56" xfId="0" applyFont="1" applyBorder="1" applyAlignment="1">
      <alignment horizontal="right" vertical="center" wrapText="1"/>
    </xf>
    <xf numFmtId="0" fontId="84" fillId="0" borderId="0" xfId="0" applyFont="1" applyAlignment="1">
      <alignment horizontal="right" vertical="center" wrapText="1"/>
    </xf>
    <xf numFmtId="0" fontId="84" fillId="0" borderId="16" xfId="0" applyFont="1" applyBorder="1" applyAlignment="1">
      <alignment horizontal="right" vertical="center" wrapText="1"/>
    </xf>
    <xf numFmtId="0" fontId="85" fillId="3" borderId="58" xfId="0" applyFont="1" applyFill="1" applyBorder="1" applyAlignment="1">
      <alignment horizontal="center" vertical="center"/>
    </xf>
    <xf numFmtId="0" fontId="84" fillId="0" borderId="57" xfId="0" quotePrefix="1" applyFont="1" applyBorder="1" applyAlignment="1">
      <alignment horizontal="right" vertical="center" wrapText="1"/>
    </xf>
    <xf numFmtId="0" fontId="84" fillId="0" borderId="57" xfId="0" applyFont="1" applyBorder="1" applyAlignment="1">
      <alignment horizontal="right" vertical="center" wrapText="1"/>
    </xf>
    <xf numFmtId="0" fontId="85" fillId="3" borderId="60" xfId="0" applyFont="1" applyFill="1" applyBorder="1" applyAlignment="1">
      <alignment horizontal="center" vertical="center"/>
    </xf>
    <xf numFmtId="0" fontId="84" fillId="0" borderId="59" xfId="0" applyFont="1" applyBorder="1" applyAlignment="1">
      <alignment horizontal="center" vertical="center" wrapText="1"/>
    </xf>
    <xf numFmtId="0" fontId="84" fillId="10" borderId="0" xfId="0" applyFont="1" applyFill="1" applyAlignment="1">
      <alignment horizontal="center" vertical="center" wrapText="1"/>
    </xf>
    <xf numFmtId="0" fontId="84" fillId="10" borderId="58" xfId="0" applyFont="1" applyFill="1" applyBorder="1" applyAlignment="1">
      <alignment horizontal="center" vertical="center" wrapText="1"/>
    </xf>
    <xf numFmtId="0" fontId="84" fillId="0" borderId="39" xfId="0" applyFont="1" applyBorder="1" applyAlignment="1">
      <alignment horizontal="right" vertical="center"/>
    </xf>
    <xf numFmtId="0" fontId="84" fillId="10" borderId="0" xfId="0" applyFont="1" applyFill="1" applyAlignment="1">
      <alignment horizontal="center" vertical="center"/>
    </xf>
    <xf numFmtId="0" fontId="84" fillId="0" borderId="57" xfId="0" applyFont="1" applyBorder="1" applyAlignment="1">
      <alignment horizontal="right" vertical="center"/>
    </xf>
    <xf numFmtId="0" fontId="84" fillId="10" borderId="58" xfId="0" applyFont="1" applyFill="1" applyBorder="1" applyAlignment="1">
      <alignment horizontal="center" vertical="center"/>
    </xf>
    <xf numFmtId="0" fontId="84" fillId="10" borderId="16" xfId="0" applyFont="1" applyFill="1" applyBorder="1" applyAlignment="1">
      <alignment horizontal="center" vertical="center" wrapText="1"/>
    </xf>
    <xf numFmtId="0" fontId="84" fillId="0" borderId="59" xfId="0" applyFont="1" applyBorder="1" applyAlignment="1">
      <alignment horizontal="right" vertical="center" wrapText="1"/>
    </xf>
    <xf numFmtId="0" fontId="84" fillId="10" borderId="60" xfId="0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84" fillId="0" borderId="39" xfId="0" quotePrefix="1" applyFont="1" applyBorder="1" applyAlignment="1">
      <alignment horizontal="right" vertical="center" wrapText="1"/>
    </xf>
    <xf numFmtId="0" fontId="84" fillId="0" borderId="0" xfId="0" quotePrefix="1" applyFont="1" applyAlignment="1">
      <alignment horizontal="right" vertical="center" wrapText="1"/>
    </xf>
    <xf numFmtId="0" fontId="86" fillId="0" borderId="24" xfId="0" applyFont="1" applyBorder="1" applyAlignment="1">
      <alignment vertical="center"/>
    </xf>
    <xf numFmtId="0" fontId="86" fillId="0" borderId="61" xfId="0" applyFont="1" applyBorder="1"/>
    <xf numFmtId="0" fontId="3" fillId="0" borderId="24" xfId="0" applyFont="1" applyBorder="1" applyAlignment="1">
      <alignment horizontal="center" wrapText="1"/>
    </xf>
    <xf numFmtId="0" fontId="3" fillId="0" borderId="8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79" xfId="0" applyFont="1" applyBorder="1" applyAlignment="1">
      <alignment horizontal="center" wrapText="1"/>
    </xf>
    <xf numFmtId="0" fontId="3" fillId="12" borderId="0" xfId="0" applyFont="1" applyFill="1" applyAlignment="1" applyProtection="1">
      <alignment horizontal="center" vertical="center" wrapText="1"/>
      <protection locked="0"/>
    </xf>
    <xf numFmtId="0" fontId="12" fillId="5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3" fillId="12" borderId="0" xfId="0" applyFont="1" applyFill="1" applyAlignment="1">
      <alignment horizontal="center" wrapText="1"/>
    </xf>
    <xf numFmtId="0" fontId="3" fillId="0" borderId="51" xfId="0" applyFont="1" applyBorder="1" applyAlignment="1">
      <alignment horizontal="right" wrapText="1"/>
    </xf>
    <xf numFmtId="0" fontId="3" fillId="0" borderId="52" xfId="0" applyFont="1" applyBorder="1" applyAlignment="1">
      <alignment horizontal="right" wrapText="1"/>
    </xf>
    <xf numFmtId="0" fontId="11" fillId="0" borderId="52" xfId="0" applyFont="1" applyBorder="1" applyAlignment="1">
      <alignment horizontal="right" wrapText="1"/>
    </xf>
    <xf numFmtId="0" fontId="3" fillId="0" borderId="53" xfId="0" applyFont="1" applyBorder="1" applyAlignment="1">
      <alignment horizontal="right" wrapText="1"/>
    </xf>
    <xf numFmtId="0" fontId="3" fillId="0" borderId="76" xfId="0" applyFont="1" applyBorder="1" applyAlignment="1">
      <alignment horizontal="right" wrapText="1"/>
    </xf>
    <xf numFmtId="0" fontId="0" fillId="0" borderId="52" xfId="0" applyBorder="1" applyAlignment="1">
      <alignment horizontal="right"/>
    </xf>
    <xf numFmtId="0" fontId="87" fillId="0" borderId="9" xfId="0" applyFont="1" applyBorder="1" applyAlignment="1">
      <alignment horizontal="right" wrapText="1"/>
    </xf>
    <xf numFmtId="0" fontId="87" fillId="0" borderId="19" xfId="0" applyFont="1" applyBorder="1" applyAlignment="1">
      <alignment horizontal="left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wrapText="1"/>
    </xf>
    <xf numFmtId="0" fontId="12" fillId="0" borderId="23" xfId="0" applyFont="1" applyBorder="1" applyAlignment="1">
      <alignment horizontal="center" vertical="center" wrapText="1"/>
    </xf>
    <xf numFmtId="0" fontId="0" fillId="0" borderId="76" xfId="0" applyBorder="1" applyAlignment="1">
      <alignment horizontal="right"/>
    </xf>
    <xf numFmtId="0" fontId="67" fillId="0" borderId="19" xfId="0" applyFont="1" applyBorder="1" applyAlignment="1">
      <alignment horizontal="left" wrapText="1"/>
    </xf>
    <xf numFmtId="0" fontId="67" fillId="0" borderId="9" xfId="0" applyFont="1" applyBorder="1" applyAlignment="1">
      <alignment horizontal="right" wrapText="1"/>
    </xf>
    <xf numFmtId="0" fontId="3" fillId="0" borderId="69" xfId="0" applyFont="1" applyBorder="1" applyAlignment="1">
      <alignment horizontal="right" wrapText="1"/>
    </xf>
    <xf numFmtId="0" fontId="3" fillId="0" borderId="61" xfId="0" applyFont="1" applyBorder="1" applyAlignment="1">
      <alignment horizontal="center" wrapText="1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center"/>
      <protection locked="0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44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3" fillId="0" borderId="51" xfId="0" applyFont="1" applyBorder="1" applyAlignment="1" applyProtection="1">
      <alignment horizontal="center"/>
      <protection locked="0"/>
    </xf>
    <xf numFmtId="0" fontId="3" fillId="0" borderId="70" xfId="0" applyFont="1" applyBorder="1" applyAlignment="1" applyProtection="1">
      <alignment horizontal="center"/>
      <protection locked="0"/>
    </xf>
    <xf numFmtId="0" fontId="3" fillId="0" borderId="7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8" fillId="0" borderId="27" xfId="0" applyFont="1" applyBorder="1" applyAlignment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8" fillId="0" borderId="1" xfId="0" applyFont="1" applyBorder="1" applyAlignment="1">
      <alignment horizontal="right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27" fillId="3" borderId="56" xfId="0" applyFont="1" applyFill="1" applyBorder="1" applyAlignment="1">
      <alignment horizontal="right" vertical="center" wrapText="1"/>
    </xf>
    <xf numFmtId="0" fontId="27" fillId="3" borderId="55" xfId="0" applyFont="1" applyFill="1" applyBorder="1" applyAlignment="1">
      <alignment horizontal="center" vertical="center" wrapText="1"/>
    </xf>
    <xf numFmtId="0" fontId="89" fillId="0" borderId="29" xfId="0" applyFont="1" applyBorder="1" applyAlignment="1">
      <alignment vertical="center"/>
    </xf>
    <xf numFmtId="0" fontId="89" fillId="0" borderId="40" xfId="0" applyFont="1" applyBorder="1" applyAlignment="1">
      <alignment vertical="center"/>
    </xf>
    <xf numFmtId="0" fontId="91" fillId="0" borderId="52" xfId="1" applyFont="1" applyBorder="1" applyAlignment="1" applyProtection="1">
      <alignment vertical="center"/>
    </xf>
    <xf numFmtId="16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right" vertical="center"/>
    </xf>
    <xf numFmtId="0" fontId="5" fillId="3" borderId="24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14" fillId="14" borderId="43" xfId="0" applyFont="1" applyFill="1" applyBorder="1" applyAlignment="1">
      <alignment horizontal="center" vertical="center" wrapText="1"/>
    </xf>
    <xf numFmtId="0" fontId="14" fillId="14" borderId="24" xfId="0" applyFont="1" applyFill="1" applyBorder="1" applyAlignment="1">
      <alignment horizontal="center" vertical="center" wrapText="1"/>
    </xf>
    <xf numFmtId="0" fontId="14" fillId="14" borderId="44" xfId="0" applyFont="1" applyFill="1" applyBorder="1" applyAlignment="1">
      <alignment horizontal="center" vertical="center" wrapText="1"/>
    </xf>
    <xf numFmtId="16" fontId="9" fillId="3" borderId="14" xfId="1" applyNumberFormat="1" applyFill="1" applyBorder="1" applyAlignment="1" applyProtection="1">
      <alignment horizontal="center" vertical="center"/>
      <protection locked="0"/>
    </xf>
    <xf numFmtId="0" fontId="0" fillId="3" borderId="79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75" fillId="5" borderId="56" xfId="1" applyFont="1" applyFill="1" applyBorder="1" applyAlignment="1" applyProtection="1">
      <alignment horizontal="center" vertical="center" wrapText="1"/>
    </xf>
    <xf numFmtId="0" fontId="75" fillId="5" borderId="16" xfId="1" applyFont="1" applyFill="1" applyBorder="1" applyAlignment="1" applyProtection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40" xfId="1" applyBorder="1" applyAlignment="1" applyProtection="1">
      <alignment horizontal="center" vertical="center"/>
    </xf>
    <xf numFmtId="0" fontId="9" fillId="0" borderId="6" xfId="1" applyBorder="1" applyAlignment="1" applyProtection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/>
    <xf numFmtId="0" fontId="0" fillId="0" borderId="22" xfId="0" applyBorder="1"/>
    <xf numFmtId="0" fontId="32" fillId="0" borderId="14" xfId="0" applyFont="1" applyBorder="1" applyAlignment="1">
      <alignment vertical="center"/>
    </xf>
    <xf numFmtId="0" fontId="32" fillId="0" borderId="24" xfId="0" applyFont="1" applyBorder="1" applyAlignment="1">
      <alignment vertical="center"/>
    </xf>
    <xf numFmtId="0" fontId="32" fillId="0" borderId="44" xfId="0" applyFont="1" applyBorder="1" applyAlignment="1">
      <alignment vertical="center"/>
    </xf>
    <xf numFmtId="0" fontId="32" fillId="3" borderId="14" xfId="0" applyFont="1" applyFill="1" applyBorder="1" applyAlignment="1">
      <alignment vertical="center"/>
    </xf>
    <xf numFmtId="0" fontId="32" fillId="3" borderId="24" xfId="0" applyFont="1" applyFill="1" applyBorder="1" applyAlignment="1">
      <alignment vertical="center"/>
    </xf>
    <xf numFmtId="0" fontId="32" fillId="3" borderId="44" xfId="0" applyFont="1" applyFill="1" applyBorder="1" applyAlignment="1">
      <alignment vertical="center"/>
    </xf>
    <xf numFmtId="0" fontId="5" fillId="0" borderId="14" xfId="0" applyFont="1" applyBorder="1" applyAlignment="1">
      <alignment horizontal="right" vertical="center"/>
    </xf>
    <xf numFmtId="0" fontId="5" fillId="0" borderId="2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8" fillId="3" borderId="14" xfId="0" applyFont="1" applyFill="1" applyBorder="1" applyAlignment="1">
      <alignment horizontal="right" vertical="center" wrapText="1"/>
    </xf>
    <xf numFmtId="0" fontId="8" fillId="3" borderId="24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horizontal="right" vertical="center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40" xfId="1" quotePrefix="1" applyBorder="1" applyAlignment="1" applyProtection="1">
      <alignment horizontal="center" vertical="center"/>
    </xf>
    <xf numFmtId="0" fontId="9" fillId="0" borderId="66" xfId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0" fontId="14" fillId="14" borderId="41" xfId="0" applyFont="1" applyFill="1" applyBorder="1" applyAlignment="1">
      <alignment horizontal="center" vertical="center" wrapText="1"/>
    </xf>
    <xf numFmtId="0" fontId="14" fillId="14" borderId="50" xfId="0" applyFont="1" applyFill="1" applyBorder="1" applyAlignment="1">
      <alignment horizontal="center" vertical="center" wrapText="1"/>
    </xf>
    <xf numFmtId="0" fontId="14" fillId="14" borderId="17" xfId="0" applyFont="1" applyFill="1" applyBorder="1" applyAlignment="1">
      <alignment horizontal="center" vertical="center" wrapText="1"/>
    </xf>
    <xf numFmtId="0" fontId="14" fillId="14" borderId="62" xfId="0" applyFont="1" applyFill="1" applyBorder="1" applyAlignment="1">
      <alignment horizontal="center" vertical="center" wrapText="1"/>
    </xf>
    <xf numFmtId="0" fontId="0" fillId="14" borderId="50" xfId="0" applyFill="1" applyBorder="1" applyAlignment="1">
      <alignment horizontal="center" vertical="center" wrapText="1"/>
    </xf>
    <xf numFmtId="0" fontId="0" fillId="14" borderId="42" xfId="0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0" fontId="8" fillId="3" borderId="24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0" fillId="3" borderId="8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9" fillId="0" borderId="39" xfId="1" applyBorder="1" applyAlignment="1" applyProtection="1">
      <alignment horizontal="center" wrapText="1"/>
    </xf>
    <xf numFmtId="0" fontId="9" fillId="0" borderId="0" xfId="1" applyAlignment="1" applyProtection="1">
      <alignment horizontal="center" wrapText="1"/>
    </xf>
    <xf numFmtId="0" fontId="9" fillId="0" borderId="58" xfId="1" applyBorder="1" applyAlignment="1" applyProtection="1">
      <alignment horizontal="center" wrapText="1"/>
    </xf>
    <xf numFmtId="0" fontId="32" fillId="0" borderId="56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60" xfId="0" applyBorder="1" applyAlignment="1">
      <alignment wrapText="1"/>
    </xf>
    <xf numFmtId="0" fontId="39" fillId="15" borderId="16" xfId="0" applyFont="1" applyFill="1" applyBorder="1" applyAlignment="1">
      <alignment horizontal="center" vertical="center" wrapText="1"/>
    </xf>
    <xf numFmtId="0" fontId="3" fillId="11" borderId="19" xfId="0" applyFont="1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9" fillId="0" borderId="39" xfId="1" applyBorder="1" applyAlignment="1" applyProtection="1">
      <alignment horizontal="center" vertical="center" wrapText="1"/>
    </xf>
    <xf numFmtId="0" fontId="9" fillId="0" borderId="0" xfId="1" applyAlignment="1" applyProtection="1">
      <alignment wrapText="1"/>
    </xf>
    <xf numFmtId="0" fontId="9" fillId="0" borderId="58" xfId="1" applyBorder="1" applyAlignment="1" applyProtection="1">
      <alignment wrapText="1"/>
    </xf>
    <xf numFmtId="0" fontId="32" fillId="0" borderId="45" xfId="0" applyFont="1" applyBorder="1" applyAlignment="1">
      <alignment vertical="center"/>
    </xf>
    <xf numFmtId="0" fontId="32" fillId="0" borderId="61" xfId="0" applyFont="1" applyBorder="1" applyAlignment="1">
      <alignment vertical="center"/>
    </xf>
    <xf numFmtId="0" fontId="32" fillId="0" borderId="46" xfId="0" applyFont="1" applyBorder="1" applyAlignment="1">
      <alignment vertical="center"/>
    </xf>
    <xf numFmtId="0" fontId="7" fillId="8" borderId="1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3" fillId="12" borderId="19" xfId="0" applyFont="1" applyFill="1" applyBorder="1" applyAlignment="1" applyProtection="1">
      <alignment horizontal="center" vertical="center" wrapText="1"/>
      <protection locked="0"/>
    </xf>
    <xf numFmtId="0" fontId="33" fillId="12" borderId="23" xfId="0" applyFont="1" applyFill="1" applyBorder="1" applyAlignment="1" applyProtection="1">
      <alignment horizontal="center" vertical="center" wrapText="1"/>
      <protection locked="0"/>
    </xf>
    <xf numFmtId="0" fontId="7" fillId="7" borderId="11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38" fillId="15" borderId="39" xfId="0" applyFont="1" applyFill="1" applyBorder="1" applyAlignment="1">
      <alignment horizontal="center" vertical="center" wrapText="1"/>
    </xf>
    <xf numFmtId="0" fontId="38" fillId="15" borderId="0" xfId="0" applyFont="1" applyFill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50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12" borderId="25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22" xfId="0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54" fillId="7" borderId="23" xfId="0" applyFont="1" applyFill="1" applyBorder="1" applyAlignment="1">
      <alignment horizontal="center" vertical="center" wrapText="1"/>
    </xf>
    <xf numFmtId="0" fontId="21" fillId="12" borderId="69" xfId="0" applyFont="1" applyFill="1" applyBorder="1" applyAlignment="1" applyProtection="1">
      <alignment horizontal="center" vertical="center"/>
      <protection locked="0"/>
    </xf>
    <xf numFmtId="0" fontId="0" fillId="12" borderId="73" xfId="0" applyFill="1" applyBorder="1" applyAlignment="1">
      <alignment horizontal="center" vertical="center"/>
    </xf>
    <xf numFmtId="0" fontId="0" fillId="12" borderId="67" xfId="0" applyFill="1" applyBorder="1" applyAlignment="1">
      <alignment horizontal="center" vertical="center"/>
    </xf>
    <xf numFmtId="0" fontId="30" fillId="4" borderId="39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0" fillId="0" borderId="0" xfId="0"/>
    <xf numFmtId="0" fontId="16" fillId="12" borderId="82" xfId="2" applyFont="1" applyFill="1" applyBorder="1" applyAlignment="1">
      <alignment horizontal="center" vertical="center"/>
    </xf>
    <xf numFmtId="0" fontId="0" fillId="12" borderId="36" xfId="0" applyFill="1" applyBorder="1" applyAlignment="1">
      <alignment horizontal="center" vertical="center"/>
    </xf>
    <xf numFmtId="0" fontId="0" fillId="12" borderId="38" xfId="0" applyFill="1" applyBorder="1" applyAlignment="1">
      <alignment horizontal="center" vertical="center"/>
    </xf>
    <xf numFmtId="0" fontId="21" fillId="12" borderId="82" xfId="2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2" fillId="12" borderId="82" xfId="2" applyFill="1" applyBorder="1" applyAlignment="1">
      <alignment horizontal="center" vertical="center"/>
    </xf>
    <xf numFmtId="0" fontId="16" fillId="12" borderId="69" xfId="2" applyFont="1" applyFill="1" applyBorder="1" applyAlignment="1">
      <alignment horizontal="center" vertical="center"/>
    </xf>
    <xf numFmtId="0" fontId="30" fillId="4" borderId="20" xfId="0" applyFont="1" applyFill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4" borderId="56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 wrapText="1"/>
    </xf>
    <xf numFmtId="0" fontId="51" fillId="4" borderId="39" xfId="0" applyFont="1" applyFill="1" applyBorder="1" applyAlignment="1">
      <alignment horizontal="center" vertical="center" wrapText="1"/>
    </xf>
    <xf numFmtId="0" fontId="51" fillId="4" borderId="0" xfId="0" applyFont="1" applyFill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wrapText="1"/>
    </xf>
    <xf numFmtId="0" fontId="12" fillId="12" borderId="19" xfId="0" applyFont="1" applyFill="1" applyBorder="1" applyAlignment="1">
      <alignment horizontal="right" vertical="center" wrapText="1"/>
    </xf>
    <xf numFmtId="0" fontId="31" fillId="12" borderId="9" xfId="0" applyFont="1" applyFill="1" applyBorder="1" applyAlignment="1">
      <alignment horizontal="right" wrapText="1"/>
    </xf>
    <xf numFmtId="0" fontId="33" fillId="0" borderId="7" xfId="0" applyFont="1" applyBorder="1" applyAlignment="1">
      <alignment horizontal="center" vertical="center" wrapText="1"/>
    </xf>
    <xf numFmtId="0" fontId="33" fillId="0" borderId="7" xfId="0" applyFont="1" applyBorder="1" applyAlignment="1">
      <alignment wrapText="1"/>
    </xf>
    <xf numFmtId="0" fontId="5" fillId="12" borderId="19" xfId="0" applyFont="1" applyFill="1" applyBorder="1" applyAlignment="1">
      <alignment horizontal="right" vertical="center" wrapText="1"/>
    </xf>
    <xf numFmtId="0" fontId="0" fillId="12" borderId="9" xfId="0" applyFill="1" applyBorder="1" applyAlignment="1">
      <alignment wrapText="1"/>
    </xf>
    <xf numFmtId="0" fontId="5" fillId="12" borderId="1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2" fillId="12" borderId="19" xfId="0" applyFont="1" applyFill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" fillId="12" borderId="0" xfId="0" applyFont="1" applyFill="1" applyAlignment="1">
      <alignment horizontal="center" wrapText="1"/>
    </xf>
    <xf numFmtId="0" fontId="0" fillId="12" borderId="0" xfId="0" applyFill="1" applyAlignment="1">
      <alignment horizontal="center" wrapText="1"/>
    </xf>
    <xf numFmtId="0" fontId="3" fillId="12" borderId="7" xfId="0" applyFont="1" applyFill="1" applyBorder="1" applyAlignment="1">
      <alignment horizontal="center" wrapText="1"/>
    </xf>
    <xf numFmtId="0" fontId="3" fillId="12" borderId="20" xfId="0" applyFont="1" applyFill="1" applyBorder="1" applyAlignment="1">
      <alignment horizontal="center" wrapText="1"/>
    </xf>
    <xf numFmtId="0" fontId="0" fillId="12" borderId="39" xfId="0" applyFill="1" applyBorder="1" applyAlignment="1">
      <alignment horizontal="center" wrapText="1"/>
    </xf>
    <xf numFmtId="0" fontId="3" fillId="1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12" borderId="56" xfId="0" applyFill="1" applyBorder="1" applyAlignment="1">
      <alignment horizontal="center" wrapText="1"/>
    </xf>
    <xf numFmtId="0" fontId="90" fillId="4" borderId="39" xfId="0" applyFont="1" applyFill="1" applyBorder="1" applyAlignment="1">
      <alignment horizontal="center" vertical="center" wrapText="1"/>
    </xf>
    <xf numFmtId="0" fontId="90" fillId="4" borderId="0" xfId="0" applyFont="1" applyFill="1" applyAlignment="1">
      <alignment horizontal="center" vertical="center" wrapText="1"/>
    </xf>
    <xf numFmtId="0" fontId="39" fillId="4" borderId="20" xfId="0" applyFont="1" applyFill="1" applyBorder="1" applyAlignment="1">
      <alignment horizontal="center" vertical="center" wrapText="1"/>
    </xf>
    <xf numFmtId="0" fontId="39" fillId="4" borderId="7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wrapText="1"/>
    </xf>
    <xf numFmtId="0" fontId="0" fillId="4" borderId="54" xfId="0" applyFill="1" applyBorder="1" applyAlignment="1">
      <alignment wrapText="1"/>
    </xf>
    <xf numFmtId="0" fontId="0" fillId="4" borderId="73" xfId="0" applyFill="1" applyBorder="1" applyAlignment="1">
      <alignment wrapText="1"/>
    </xf>
    <xf numFmtId="0" fontId="12" fillId="12" borderId="56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" fillId="12" borderId="54" xfId="0" applyFont="1" applyFill="1" applyBorder="1" applyAlignment="1">
      <alignment wrapText="1"/>
    </xf>
    <xf numFmtId="0" fontId="0" fillId="12" borderId="54" xfId="0" applyFill="1" applyBorder="1" applyAlignment="1">
      <alignment wrapText="1"/>
    </xf>
    <xf numFmtId="0" fontId="0" fillId="12" borderId="55" xfId="0" applyFill="1" applyBorder="1" applyAlignment="1">
      <alignment wrapText="1"/>
    </xf>
    <xf numFmtId="0" fontId="3" fillId="12" borderId="0" xfId="0" applyFont="1" applyFill="1" applyAlignment="1" applyProtection="1">
      <alignment horizontal="center" vertical="center" wrapText="1"/>
      <protection locked="0"/>
    </xf>
    <xf numFmtId="0" fontId="0" fillId="12" borderId="0" xfId="0" applyFill="1" applyAlignment="1">
      <alignment horizontal="center" vertical="center" wrapText="1"/>
    </xf>
    <xf numFmtId="0" fontId="3" fillId="12" borderId="36" xfId="0" applyFont="1" applyFill="1" applyBorder="1" applyAlignment="1">
      <alignment wrapText="1"/>
    </xf>
    <xf numFmtId="0" fontId="0" fillId="12" borderId="36" xfId="0" applyFill="1" applyBorder="1" applyAlignment="1">
      <alignment wrapText="1"/>
    </xf>
    <xf numFmtId="0" fontId="0" fillId="12" borderId="38" xfId="0" applyFill="1" applyBorder="1" applyAlignment="1">
      <alignment wrapText="1"/>
    </xf>
    <xf numFmtId="0" fontId="5" fillId="12" borderId="21" xfId="0" applyFont="1" applyFill="1" applyBorder="1" applyAlignment="1">
      <alignment horizontal="center" vertical="center" wrapText="1"/>
    </xf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0" fontId="3" fillId="12" borderId="82" xfId="0" applyFont="1" applyFill="1" applyBorder="1" applyAlignment="1">
      <alignment wrapText="1"/>
    </xf>
    <xf numFmtId="0" fontId="0" fillId="12" borderId="36" xfId="0" applyFill="1" applyBorder="1"/>
    <xf numFmtId="0" fontId="0" fillId="12" borderId="38" xfId="0" applyFill="1" applyBorder="1"/>
    <xf numFmtId="0" fontId="5" fillId="12" borderId="54" xfId="0" applyFont="1" applyFill="1" applyBorder="1" applyAlignment="1">
      <alignment horizontal="center" vertical="center" wrapText="1"/>
    </xf>
    <xf numFmtId="0" fontId="0" fillId="4" borderId="55" xfId="0" applyFill="1" applyBorder="1" applyAlignment="1">
      <alignment wrapText="1"/>
    </xf>
    <xf numFmtId="0" fontId="12" fillId="12" borderId="16" xfId="0" applyFont="1" applyFill="1" applyBorder="1" applyAlignment="1">
      <alignment horizontal="center" vertical="center" wrapText="1"/>
    </xf>
    <xf numFmtId="0" fontId="12" fillId="12" borderId="55" xfId="0" applyFont="1" applyFill="1" applyBorder="1" applyAlignment="1">
      <alignment horizontal="center" vertical="center" wrapText="1"/>
    </xf>
    <xf numFmtId="0" fontId="12" fillId="5" borderId="39" xfId="0" applyFont="1" applyFill="1" applyBorder="1" applyAlignment="1">
      <alignment horizontal="center" wrapText="1"/>
    </xf>
    <xf numFmtId="0" fontId="31" fillId="5" borderId="0" xfId="0" applyFont="1" applyFill="1" applyAlignment="1">
      <alignment horizontal="center" wrapText="1"/>
    </xf>
    <xf numFmtId="0" fontId="31" fillId="0" borderId="0" xfId="0" applyFont="1" applyAlignment="1">
      <alignment horizontal="center" wrapText="1"/>
    </xf>
    <xf numFmtId="0" fontId="31" fillId="0" borderId="54" xfId="0" applyFont="1" applyBorder="1" applyAlignment="1">
      <alignment horizontal="center" wrapText="1"/>
    </xf>
    <xf numFmtId="0" fontId="5" fillId="12" borderId="56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5" fillId="12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5" fillId="12" borderId="19" xfId="0" applyFont="1" applyFill="1" applyBorder="1" applyAlignment="1">
      <alignment horizontal="center" wrapText="1"/>
    </xf>
    <xf numFmtId="0" fontId="5" fillId="12" borderId="11" xfId="0" applyFont="1" applyFill="1" applyBorder="1" applyAlignment="1">
      <alignment horizontal="right" wrapText="1"/>
    </xf>
    <xf numFmtId="0" fontId="5" fillId="12" borderId="4" xfId="0" applyFont="1" applyFill="1" applyBorder="1" applyAlignment="1">
      <alignment horizontal="right" wrapText="1"/>
    </xf>
    <xf numFmtId="0" fontId="5" fillId="12" borderId="19" xfId="0" applyFont="1" applyFill="1" applyBorder="1" applyAlignment="1">
      <alignment horizontal="center"/>
    </xf>
    <xf numFmtId="0" fontId="5" fillId="12" borderId="65" xfId="0" applyFont="1" applyFill="1" applyBorder="1" applyAlignment="1">
      <alignment horizontal="center" wrapText="1"/>
    </xf>
    <xf numFmtId="0" fontId="0" fillId="0" borderId="61" xfId="0" applyBorder="1" applyAlignment="1">
      <alignment horizontal="center"/>
    </xf>
    <xf numFmtId="0" fontId="51" fillId="4" borderId="54" xfId="0" applyFont="1" applyFill="1" applyBorder="1" applyAlignment="1">
      <alignment horizontal="center" vertical="center" wrapText="1"/>
    </xf>
    <xf numFmtId="0" fontId="73" fillId="11" borderId="19" xfId="1" applyFont="1" applyFill="1" applyBorder="1" applyAlignment="1" applyProtection="1">
      <alignment horizontal="center" wrapText="1"/>
    </xf>
    <xf numFmtId="0" fontId="73" fillId="11" borderId="23" xfId="1" applyFont="1" applyFill="1" applyBorder="1" applyAlignment="1" applyProtection="1">
      <alignment horizontal="center" wrapText="1"/>
    </xf>
    <xf numFmtId="0" fontId="60" fillId="5" borderId="20" xfId="0" applyFont="1" applyFill="1" applyBorder="1" applyAlignment="1">
      <alignment horizontal="center" vertical="center" wrapText="1"/>
    </xf>
    <xf numFmtId="0" fontId="60" fillId="5" borderId="7" xfId="0" applyFont="1" applyFill="1" applyBorder="1" applyAlignment="1">
      <alignment horizontal="center" wrapText="1"/>
    </xf>
    <xf numFmtId="0" fontId="60" fillId="5" borderId="56" xfId="0" applyFont="1" applyFill="1" applyBorder="1" applyAlignment="1">
      <alignment horizontal="center" wrapText="1"/>
    </xf>
    <xf numFmtId="0" fontId="60" fillId="5" borderId="16" xfId="0" applyFont="1" applyFill="1" applyBorder="1" applyAlignment="1">
      <alignment horizontal="center" wrapText="1"/>
    </xf>
    <xf numFmtId="0" fontId="13" fillId="4" borderId="69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13" fillId="4" borderId="73" xfId="0" applyFont="1" applyFill="1" applyBorder="1" applyAlignment="1">
      <alignment horizontal="center" vertical="center" wrapText="1"/>
    </xf>
    <xf numFmtId="0" fontId="28" fillId="3" borderId="47" xfId="0" applyFont="1" applyFill="1" applyBorder="1" applyAlignment="1">
      <alignment horizontal="center" vertical="center" wrapText="1"/>
    </xf>
    <xf numFmtId="0" fontId="28" fillId="3" borderId="49" xfId="0" applyFont="1" applyFill="1" applyBorder="1" applyAlignment="1">
      <alignment horizontal="center" vertical="center" wrapText="1"/>
    </xf>
    <xf numFmtId="0" fontId="87" fillId="11" borderId="19" xfId="0" applyFont="1" applyFill="1" applyBorder="1" applyAlignment="1">
      <alignment horizontal="center" vertical="center" wrapText="1"/>
    </xf>
    <xf numFmtId="0" fontId="67" fillId="11" borderId="15" xfId="0" applyFont="1" applyFill="1" applyBorder="1" applyAlignment="1">
      <alignment wrapText="1"/>
    </xf>
    <xf numFmtId="0" fontId="67" fillId="11" borderId="23" xfId="0" applyFont="1" applyFill="1" applyBorder="1" applyAlignment="1">
      <alignment wrapText="1"/>
    </xf>
    <xf numFmtId="0" fontId="30" fillId="4" borderId="19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/>
    </xf>
    <xf numFmtId="0" fontId="19" fillId="3" borderId="67" xfId="0" applyFont="1" applyFill="1" applyBorder="1" applyAlignment="1">
      <alignment horizontal="center" vertical="center" wrapText="1"/>
    </xf>
    <xf numFmtId="0" fontId="0" fillId="3" borderId="67" xfId="0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wrapText="1"/>
    </xf>
    <xf numFmtId="0" fontId="28" fillId="3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87" fillId="11" borderId="19" xfId="0" applyFont="1" applyFill="1" applyBorder="1" applyAlignment="1">
      <alignment wrapText="1"/>
    </xf>
    <xf numFmtId="0" fontId="87" fillId="11" borderId="23" xfId="0" applyFont="1" applyFill="1" applyBorder="1" applyAlignment="1">
      <alignment wrapText="1"/>
    </xf>
    <xf numFmtId="0" fontId="19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28" fillId="3" borderId="19" xfId="0" applyFont="1" applyFill="1" applyBorder="1" applyAlignment="1">
      <alignment horizontal="center" vertical="center"/>
    </xf>
    <xf numFmtId="0" fontId="0" fillId="0" borderId="23" xfId="0" applyBorder="1"/>
    <xf numFmtId="0" fontId="0" fillId="0" borderId="54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21" xfId="0" applyBorder="1" applyAlignment="1">
      <alignment wrapText="1"/>
    </xf>
    <xf numFmtId="0" fontId="30" fillId="15" borderId="20" xfId="0" applyFont="1" applyFill="1" applyBorder="1" applyAlignment="1">
      <alignment horizontal="center"/>
    </xf>
    <xf numFmtId="0" fontId="49" fillId="15" borderId="7" xfId="0" applyFont="1" applyFill="1" applyBorder="1" applyAlignment="1">
      <alignment horizontal="center"/>
    </xf>
    <xf numFmtId="0" fontId="49" fillId="15" borderId="21" xfId="0" applyFont="1" applyFill="1" applyBorder="1" applyAlignment="1">
      <alignment horizontal="center"/>
    </xf>
    <xf numFmtId="0" fontId="69" fillId="12" borderId="19" xfId="0" applyFont="1" applyFill="1" applyBorder="1" applyAlignment="1">
      <alignment horizontal="center"/>
    </xf>
    <xf numFmtId="0" fontId="54" fillId="12" borderId="15" xfId="0" applyFont="1" applyFill="1" applyBorder="1" applyAlignment="1">
      <alignment horizontal="center"/>
    </xf>
    <xf numFmtId="0" fontId="54" fillId="12" borderId="23" xfId="0" applyFont="1" applyFill="1" applyBorder="1" applyAlignment="1">
      <alignment horizontal="center"/>
    </xf>
    <xf numFmtId="0" fontId="7" fillId="12" borderId="19" xfId="0" applyFont="1" applyFill="1" applyBorder="1" applyAlignment="1">
      <alignment horizontal="center" vertical="center"/>
    </xf>
    <xf numFmtId="0" fontId="31" fillId="12" borderId="15" xfId="0" applyFont="1" applyFill="1" applyBorder="1" applyAlignment="1">
      <alignment wrapText="1"/>
    </xf>
    <xf numFmtId="0" fontId="31" fillId="0" borderId="15" xfId="0" applyFont="1" applyBorder="1" applyAlignment="1">
      <alignment wrapText="1"/>
    </xf>
    <xf numFmtId="0" fontId="7" fillId="12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0" fillId="15" borderId="19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/>
    </xf>
    <xf numFmtId="0" fontId="33" fillId="3" borderId="0" xfId="0" applyFont="1" applyFill="1" applyAlignment="1">
      <alignment vertical="center"/>
    </xf>
    <xf numFmtId="0" fontId="30" fillId="15" borderId="2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0" fillId="0" borderId="84" xfId="0" applyBorder="1"/>
    <xf numFmtId="0" fontId="7" fillId="12" borderId="5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12" borderId="19" xfId="0" applyFont="1" applyFill="1" applyBorder="1" applyAlignment="1">
      <alignment horizontal="center"/>
    </xf>
    <xf numFmtId="0" fontId="12" fillId="0" borderId="21" xfId="0" applyFont="1" applyBorder="1" applyAlignment="1">
      <alignment horizontal="center" wrapText="1"/>
    </xf>
    <xf numFmtId="0" fontId="0" fillId="0" borderId="54" xfId="0" applyBorder="1" applyAlignment="1">
      <alignment horizontal="center" wrapText="1"/>
    </xf>
  </cellXfs>
  <cellStyles count="5">
    <cellStyle name="Hyperlink" xfId="1" builtinId="8"/>
    <cellStyle name="Normal" xfId="0" builtinId="0"/>
    <cellStyle name="Normal 2" xfId="2"/>
    <cellStyle name="Normal 2 2" xfId="4"/>
    <cellStyle name="Normal 3" xfId="3"/>
  </cellStyles>
  <dxfs count="1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FFFFCC"/>
      <color rgb="FFFFFF00"/>
      <color rgb="FF0099FF"/>
      <color rgb="FF00FFFF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hyperlink" Target="#'LabEvent Details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#'LabEvent Details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11.jpeg"/><Relationship Id="rId1" Type="http://schemas.openxmlformats.org/officeDocument/2006/relationships/hyperlink" Target="#'LabEvent Details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#'LabEvent Details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Ancillary Sets'!A1"/><Relationship Id="rId2" Type="http://schemas.openxmlformats.org/officeDocument/2006/relationships/image" Target="../media/image12.jpeg"/><Relationship Id="rId1" Type="http://schemas.openxmlformats.org/officeDocument/2006/relationships/hyperlink" Target="#'LabEvent Details'!A1"/><Relationship Id="rId4" Type="http://schemas.openxmlformats.org/officeDocument/2006/relationships/image" Target="../media/image13.jp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3.jpeg"/><Relationship Id="rId1" Type="http://schemas.openxmlformats.org/officeDocument/2006/relationships/hyperlink" Target="#'LabEvent Details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14.jpeg"/><Relationship Id="rId1" Type="http://schemas.openxmlformats.org/officeDocument/2006/relationships/hyperlink" Target="#'LabEvent Details'!A1"/><Relationship Id="rId5" Type="http://schemas.openxmlformats.org/officeDocument/2006/relationships/image" Target="../media/image17.jpeg"/><Relationship Id="rId4" Type="http://schemas.openxmlformats.org/officeDocument/2006/relationships/image" Target="../media/image16.jpe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CORE!D30"/><Relationship Id="rId13" Type="http://schemas.openxmlformats.org/officeDocument/2006/relationships/image" Target="../media/image22.jpeg"/><Relationship Id="rId18" Type="http://schemas.openxmlformats.org/officeDocument/2006/relationships/hyperlink" Target="#'SYSTEM 7'!C42"/><Relationship Id="rId3" Type="http://schemas.openxmlformats.org/officeDocument/2006/relationships/hyperlink" Target="#CORE!B15"/><Relationship Id="rId21" Type="http://schemas.openxmlformats.org/officeDocument/2006/relationships/hyperlink" Target="#CORE!B61"/><Relationship Id="rId7" Type="http://schemas.openxmlformats.org/officeDocument/2006/relationships/hyperlink" Target="#CORE!B34"/><Relationship Id="rId12" Type="http://schemas.openxmlformats.org/officeDocument/2006/relationships/hyperlink" Target="#'SYSTEM 7'!C4"/><Relationship Id="rId17" Type="http://schemas.openxmlformats.org/officeDocument/2006/relationships/hyperlink" Target="#'System 4-5'!C14"/><Relationship Id="rId2" Type="http://schemas.openxmlformats.org/officeDocument/2006/relationships/image" Target="../media/image18.jpeg"/><Relationship Id="rId16" Type="http://schemas.openxmlformats.org/officeDocument/2006/relationships/hyperlink" Target="#'SYSTEM 7'!C14"/><Relationship Id="rId20" Type="http://schemas.openxmlformats.org/officeDocument/2006/relationships/hyperlink" Target="#CORE!D4"/><Relationship Id="rId1" Type="http://schemas.openxmlformats.org/officeDocument/2006/relationships/hyperlink" Target="#'LabEvent Details'!A1"/><Relationship Id="rId6" Type="http://schemas.openxmlformats.org/officeDocument/2006/relationships/image" Target="../media/image20.jpg"/><Relationship Id="rId11" Type="http://schemas.openxmlformats.org/officeDocument/2006/relationships/image" Target="../media/image21.jpeg"/><Relationship Id="rId24" Type="http://schemas.openxmlformats.org/officeDocument/2006/relationships/hyperlink" Target="#CORE!B48"/><Relationship Id="rId5" Type="http://schemas.openxmlformats.org/officeDocument/2006/relationships/hyperlink" Target="#CORE!A12"/><Relationship Id="rId15" Type="http://schemas.openxmlformats.org/officeDocument/2006/relationships/hyperlink" Target="#'System 4-5'!C9"/><Relationship Id="rId23" Type="http://schemas.openxmlformats.org/officeDocument/2006/relationships/hyperlink" Target="#CORE!B55"/><Relationship Id="rId10" Type="http://schemas.openxmlformats.org/officeDocument/2006/relationships/hyperlink" Target="#'System 4-5'!C4"/><Relationship Id="rId19" Type="http://schemas.openxmlformats.org/officeDocument/2006/relationships/hyperlink" Target="#'System 4-5'!C42"/><Relationship Id="rId4" Type="http://schemas.openxmlformats.org/officeDocument/2006/relationships/image" Target="../media/image19.jpeg"/><Relationship Id="rId9" Type="http://schemas.openxmlformats.org/officeDocument/2006/relationships/hyperlink" Target="#CORE!B4"/><Relationship Id="rId14" Type="http://schemas.openxmlformats.org/officeDocument/2006/relationships/hyperlink" Target="#'SYSTEM 7'!C9"/><Relationship Id="rId22" Type="http://schemas.openxmlformats.org/officeDocument/2006/relationships/image" Target="../media/image23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CORE!B4"/><Relationship Id="rId2" Type="http://schemas.openxmlformats.org/officeDocument/2006/relationships/image" Target="../media/image24.jpeg"/><Relationship Id="rId1" Type="http://schemas.openxmlformats.org/officeDocument/2006/relationships/hyperlink" Target="#'LabEvent Details'!A1"/><Relationship Id="rId4" Type="http://schemas.openxmlformats.org/officeDocument/2006/relationships/image" Target="../media/image25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#'LabEvent Detail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hyperlink" Target="#'LabEvent Detail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hyperlink" Target="#'LabEvent Details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3.jpeg"/><Relationship Id="rId1" Type="http://schemas.openxmlformats.org/officeDocument/2006/relationships/hyperlink" Target="#'LabEvent Details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3.jpeg"/><Relationship Id="rId1" Type="http://schemas.openxmlformats.org/officeDocument/2006/relationships/hyperlink" Target="#'LabEvent Details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#'LabEvent Details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5.jpeg"/><Relationship Id="rId1" Type="http://schemas.openxmlformats.org/officeDocument/2006/relationships/hyperlink" Target="#'LabEvent Details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hyperlink" Target="#'LabEvent Details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21</xdr:row>
          <xdr:rowOff>19050</xdr:rowOff>
        </xdr:from>
        <xdr:to>
          <xdr:col>5</xdr:col>
          <xdr:colOff>371475</xdr:colOff>
          <xdr:row>22</xdr:row>
          <xdr:rowOff>19050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=""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SEARCH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38101</xdr:colOff>
      <xdr:row>0</xdr:row>
      <xdr:rowOff>31792</xdr:rowOff>
    </xdr:from>
    <xdr:ext cx="472440" cy="472550"/>
    <xdr:pic>
      <xdr:nvPicPr>
        <xdr:cNvPr id="41" name="Picture 4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5321" y="31792"/>
          <a:ext cx="472440" cy="472550"/>
        </a:xfrm>
        <a:prstGeom prst="rect">
          <a:avLst/>
        </a:prstGeom>
      </xdr:spPr>
    </xdr:pic>
    <xdr:clientData/>
  </xdr:oneCellAnchor>
  <xdr:oneCellAnchor>
    <xdr:from>
      <xdr:col>4</xdr:col>
      <xdr:colOff>38101</xdr:colOff>
      <xdr:row>45</xdr:row>
      <xdr:rowOff>31792</xdr:rowOff>
    </xdr:from>
    <xdr:ext cx="472440" cy="472550"/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5321" y="31792"/>
          <a:ext cx="472440" cy="472550"/>
        </a:xfrm>
        <a:prstGeom prst="rect">
          <a:avLst/>
        </a:prstGeom>
      </xdr:spPr>
    </xdr:pic>
    <xdr:clientData/>
  </xdr:oneCellAnchor>
  <xdr:oneCellAnchor>
    <xdr:from>
      <xdr:col>4</xdr:col>
      <xdr:colOff>38101</xdr:colOff>
      <xdr:row>91</xdr:row>
      <xdr:rowOff>31792</xdr:rowOff>
    </xdr:from>
    <xdr:ext cx="472440" cy="472550"/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5321" y="31792"/>
          <a:ext cx="472440" cy="472550"/>
        </a:xfrm>
        <a:prstGeom prst="rect">
          <a:avLst/>
        </a:prstGeom>
      </xdr:spPr>
    </xdr:pic>
    <xdr:clientData/>
  </xdr:oneCellAnchor>
  <xdr:oneCellAnchor>
    <xdr:from>
      <xdr:col>4</xdr:col>
      <xdr:colOff>38101</xdr:colOff>
      <xdr:row>126</xdr:row>
      <xdr:rowOff>31792</xdr:rowOff>
    </xdr:from>
    <xdr:ext cx="472440" cy="472550"/>
    <xdr:pic>
      <xdr:nvPicPr>
        <xdr:cNvPr id="15" name="Picture 1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5321" y="17451112"/>
          <a:ext cx="472440" cy="472550"/>
        </a:xfrm>
        <a:prstGeom prst="rect">
          <a:avLst/>
        </a:prstGeom>
      </xdr:spPr>
    </xdr:pic>
    <xdr:clientData/>
  </xdr:oneCellAnchor>
  <xdr:oneCellAnchor>
    <xdr:from>
      <xdr:col>4</xdr:col>
      <xdr:colOff>38101</xdr:colOff>
      <xdr:row>167</xdr:row>
      <xdr:rowOff>31792</xdr:rowOff>
    </xdr:from>
    <xdr:ext cx="472440" cy="472550"/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5321" y="17451112"/>
          <a:ext cx="472440" cy="472550"/>
        </a:xfrm>
        <a:prstGeom prst="rect">
          <a:avLst/>
        </a:prstGeom>
      </xdr:spPr>
    </xdr:pic>
    <xdr:clientData/>
  </xdr:oneCellAnchor>
  <xdr:oneCellAnchor>
    <xdr:from>
      <xdr:col>4</xdr:col>
      <xdr:colOff>38101</xdr:colOff>
      <xdr:row>203</xdr:row>
      <xdr:rowOff>31792</xdr:rowOff>
    </xdr:from>
    <xdr:ext cx="472440" cy="472550"/>
    <xdr:pic>
      <xdr:nvPicPr>
        <xdr:cNvPr id="17" name="Picture 16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5321" y="33171172"/>
          <a:ext cx="472440" cy="472550"/>
        </a:xfrm>
        <a:prstGeom prst="rect">
          <a:avLst/>
        </a:prstGeom>
      </xdr:spPr>
    </xdr:pic>
    <xdr:clientData/>
  </xdr:oneCellAnchor>
  <xdr:oneCellAnchor>
    <xdr:from>
      <xdr:col>4</xdr:col>
      <xdr:colOff>38101</xdr:colOff>
      <xdr:row>221</xdr:row>
      <xdr:rowOff>31792</xdr:rowOff>
    </xdr:from>
    <xdr:ext cx="472440" cy="472550"/>
    <xdr:pic>
      <xdr:nvPicPr>
        <xdr:cNvPr id="19" name="Picture 18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5321" y="40608292"/>
          <a:ext cx="472440" cy="472550"/>
        </a:xfrm>
        <a:prstGeom prst="rect">
          <a:avLst/>
        </a:prstGeom>
      </xdr:spPr>
    </xdr:pic>
    <xdr:clientData/>
  </xdr:oneCellAnchor>
  <xdr:oneCellAnchor>
    <xdr:from>
      <xdr:col>4</xdr:col>
      <xdr:colOff>38101</xdr:colOff>
      <xdr:row>268</xdr:row>
      <xdr:rowOff>31792</xdr:rowOff>
    </xdr:from>
    <xdr:ext cx="472440" cy="472550"/>
    <xdr:pic>
      <xdr:nvPicPr>
        <xdr:cNvPr id="20" name="Picture 19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5321" y="44204932"/>
          <a:ext cx="472440" cy="472550"/>
        </a:xfrm>
        <a:prstGeom prst="rect">
          <a:avLst/>
        </a:prstGeom>
      </xdr:spPr>
    </xdr:pic>
    <xdr:clientData/>
  </xdr:oneCellAnchor>
  <xdr:oneCellAnchor>
    <xdr:from>
      <xdr:col>4</xdr:col>
      <xdr:colOff>38101</xdr:colOff>
      <xdr:row>303</xdr:row>
      <xdr:rowOff>31792</xdr:rowOff>
    </xdr:from>
    <xdr:ext cx="472440" cy="472550"/>
    <xdr:pic>
      <xdr:nvPicPr>
        <xdr:cNvPr id="21" name="Picture 20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5321" y="52708852"/>
          <a:ext cx="472440" cy="472550"/>
        </a:xfrm>
        <a:prstGeom prst="rect">
          <a:avLst/>
        </a:prstGeom>
      </xdr:spPr>
    </xdr:pic>
    <xdr:clientData/>
  </xdr:oneCellAnchor>
  <xdr:oneCellAnchor>
    <xdr:from>
      <xdr:col>4</xdr:col>
      <xdr:colOff>38101</xdr:colOff>
      <xdr:row>315</xdr:row>
      <xdr:rowOff>31792</xdr:rowOff>
    </xdr:from>
    <xdr:ext cx="472440" cy="472550"/>
    <xdr:pic>
      <xdr:nvPicPr>
        <xdr:cNvPr id="22" name="Picture 2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5321" y="59719252"/>
          <a:ext cx="472440" cy="472550"/>
        </a:xfrm>
        <a:prstGeom prst="rect">
          <a:avLst/>
        </a:prstGeom>
      </xdr:spPr>
    </xdr:pic>
    <xdr:clientData/>
  </xdr:oneCellAnchor>
  <xdr:oneCellAnchor>
    <xdr:from>
      <xdr:col>4</xdr:col>
      <xdr:colOff>38101</xdr:colOff>
      <xdr:row>361</xdr:row>
      <xdr:rowOff>31792</xdr:rowOff>
    </xdr:from>
    <xdr:ext cx="472440" cy="472550"/>
    <xdr:pic>
      <xdr:nvPicPr>
        <xdr:cNvPr id="23" name="Picture 2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5321" y="62035732"/>
          <a:ext cx="472440" cy="47255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44824</xdr:colOff>
      <xdr:row>1</xdr:row>
      <xdr:rowOff>121664</xdr:rowOff>
    </xdr:from>
    <xdr:to>
      <xdr:col>4</xdr:col>
      <xdr:colOff>593463</xdr:colOff>
      <xdr:row>4</xdr:row>
      <xdr:rowOff>76071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5597" y="121664"/>
          <a:ext cx="548639" cy="54863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32017</xdr:colOff>
      <xdr:row>1</xdr:row>
      <xdr:rowOff>70437</xdr:rowOff>
    </xdr:from>
    <xdr:to>
      <xdr:col>4</xdr:col>
      <xdr:colOff>580656</xdr:colOff>
      <xdr:row>4</xdr:row>
      <xdr:rowOff>19593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790" y="70437"/>
          <a:ext cx="548639" cy="548639"/>
        </a:xfrm>
        <a:prstGeom prst="rect">
          <a:avLst/>
        </a:prstGeom>
      </xdr:spPr>
    </xdr:pic>
    <xdr:clientData/>
  </xdr:twoCellAnchor>
  <xdr:twoCellAnchor editAs="oneCell">
    <xdr:from>
      <xdr:col>4</xdr:col>
      <xdr:colOff>38420</xdr:colOff>
      <xdr:row>59</xdr:row>
      <xdr:rowOff>166488</xdr:rowOff>
    </xdr:from>
    <xdr:to>
      <xdr:col>4</xdr:col>
      <xdr:colOff>587059</xdr:colOff>
      <xdr:row>62</xdr:row>
      <xdr:rowOff>103735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9193" y="9841967"/>
          <a:ext cx="548639" cy="548639"/>
        </a:xfrm>
        <a:prstGeom prst="rect">
          <a:avLst/>
        </a:prstGeom>
      </xdr:spPr>
    </xdr:pic>
    <xdr:clientData/>
  </xdr:twoCellAnchor>
  <xdr:twoCellAnchor editAs="oneCell">
    <xdr:from>
      <xdr:col>4</xdr:col>
      <xdr:colOff>44823</xdr:colOff>
      <xdr:row>116</xdr:row>
      <xdr:rowOff>0</xdr:rowOff>
    </xdr:from>
    <xdr:to>
      <xdr:col>4</xdr:col>
      <xdr:colOff>593462</xdr:colOff>
      <xdr:row>118</xdr:row>
      <xdr:rowOff>125378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5596" y="18864303"/>
          <a:ext cx="548639" cy="548639"/>
        </a:xfrm>
        <a:prstGeom prst="rect">
          <a:avLst/>
        </a:prstGeom>
      </xdr:spPr>
    </xdr:pic>
    <xdr:clientData/>
  </xdr:twoCellAnchor>
  <xdr:twoCellAnchor editAs="oneCell">
    <xdr:from>
      <xdr:col>4</xdr:col>
      <xdr:colOff>32017</xdr:colOff>
      <xdr:row>172</xdr:row>
      <xdr:rowOff>0</xdr:rowOff>
    </xdr:from>
    <xdr:to>
      <xdr:col>4</xdr:col>
      <xdr:colOff>580656</xdr:colOff>
      <xdr:row>174</xdr:row>
      <xdr:rowOff>126421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790" y="26554739"/>
          <a:ext cx="548639" cy="548639"/>
        </a:xfrm>
        <a:prstGeom prst="rect">
          <a:avLst/>
        </a:prstGeom>
      </xdr:spPr>
    </xdr:pic>
    <xdr:clientData/>
  </xdr:twoCellAnchor>
  <xdr:twoCellAnchor editAs="oneCell">
    <xdr:from>
      <xdr:col>4</xdr:col>
      <xdr:colOff>25613</xdr:colOff>
      <xdr:row>218</xdr:row>
      <xdr:rowOff>6403</xdr:rowOff>
    </xdr:from>
    <xdr:to>
      <xdr:col>4</xdr:col>
      <xdr:colOff>574252</xdr:colOff>
      <xdr:row>220</xdr:row>
      <xdr:rowOff>131779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386" y="33880185"/>
          <a:ext cx="548639" cy="54863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76840</xdr:colOff>
      <xdr:row>0</xdr:row>
      <xdr:rowOff>94834</xdr:rowOff>
    </xdr:from>
    <xdr:to>
      <xdr:col>2</xdr:col>
      <xdr:colOff>625479</xdr:colOff>
      <xdr:row>3</xdr:row>
      <xdr:rowOff>72100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0580" y="94834"/>
          <a:ext cx="548639" cy="5487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2011680</xdr:colOff>
      <xdr:row>0</xdr:row>
      <xdr:rowOff>45720</xdr:rowOff>
    </xdr:from>
    <xdr:to>
      <xdr:col>5</xdr:col>
      <xdr:colOff>2552699</xdr:colOff>
      <xdr:row>1</xdr:row>
      <xdr:rowOff>274444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45720"/>
          <a:ext cx="541019" cy="541144"/>
        </a:xfrm>
        <a:prstGeom prst="rect">
          <a:avLst/>
        </a:prstGeom>
      </xdr:spPr>
    </xdr:pic>
    <xdr:clientData/>
  </xdr:twoCellAnchor>
  <xdr:twoCellAnchor editAs="oneCell">
    <xdr:from>
      <xdr:col>3</xdr:col>
      <xdr:colOff>1723125</xdr:colOff>
      <xdr:row>0</xdr:row>
      <xdr:rowOff>182880</xdr:rowOff>
    </xdr:from>
    <xdr:to>
      <xdr:col>5</xdr:col>
      <xdr:colOff>349515</xdr:colOff>
      <xdr:row>1</xdr:row>
      <xdr:rowOff>258365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33000" y="182880"/>
          <a:ext cx="1321965" cy="389810"/>
        </a:xfrm>
        <a:prstGeom prst="rect">
          <a:avLst/>
        </a:prstGeom>
      </xdr:spPr>
    </xdr:pic>
    <xdr:clientData/>
  </xdr:twoCellAnchor>
  <xdr:oneCellAnchor>
    <xdr:from>
      <xdr:col>5</xdr:col>
      <xdr:colOff>2011680</xdr:colOff>
      <xdr:row>39</xdr:row>
      <xdr:rowOff>45720</xdr:rowOff>
    </xdr:from>
    <xdr:ext cx="541019" cy="541144"/>
    <xdr:pic>
      <xdr:nvPicPr>
        <xdr:cNvPr id="26" name="Picture 2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45720"/>
          <a:ext cx="541019" cy="541144"/>
        </a:xfrm>
        <a:prstGeom prst="rect">
          <a:avLst/>
        </a:prstGeom>
      </xdr:spPr>
    </xdr:pic>
    <xdr:clientData/>
  </xdr:oneCellAnchor>
  <xdr:oneCellAnchor>
    <xdr:from>
      <xdr:col>3</xdr:col>
      <xdr:colOff>1761597</xdr:colOff>
      <xdr:row>39</xdr:row>
      <xdr:rowOff>182880</xdr:rowOff>
    </xdr:from>
    <xdr:ext cx="1315505" cy="387905"/>
    <xdr:pic>
      <xdr:nvPicPr>
        <xdr:cNvPr id="27" name="Picture 26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D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1472" y="8126730"/>
          <a:ext cx="1315505" cy="387905"/>
        </a:xfrm>
        <a:prstGeom prst="rect">
          <a:avLst/>
        </a:prstGeom>
      </xdr:spPr>
    </xdr:pic>
    <xdr:clientData/>
  </xdr:oneCellAnchor>
  <xdr:oneCellAnchor>
    <xdr:from>
      <xdr:col>5</xdr:col>
      <xdr:colOff>2011680</xdr:colOff>
      <xdr:row>72</xdr:row>
      <xdr:rowOff>45720</xdr:rowOff>
    </xdr:from>
    <xdr:ext cx="541019" cy="541144"/>
    <xdr:pic>
      <xdr:nvPicPr>
        <xdr:cNvPr id="28" name="Picture 27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7993380"/>
          <a:ext cx="541019" cy="541144"/>
        </a:xfrm>
        <a:prstGeom prst="rect">
          <a:avLst/>
        </a:prstGeom>
      </xdr:spPr>
    </xdr:pic>
    <xdr:clientData/>
  </xdr:oneCellAnchor>
  <xdr:oneCellAnchor>
    <xdr:from>
      <xdr:col>3</xdr:col>
      <xdr:colOff>1761597</xdr:colOff>
      <xdr:row>72</xdr:row>
      <xdr:rowOff>182880</xdr:rowOff>
    </xdr:from>
    <xdr:ext cx="1315505" cy="387905"/>
    <xdr:pic>
      <xdr:nvPicPr>
        <xdr:cNvPr id="29" name="Picture 28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D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1472" y="14908530"/>
          <a:ext cx="1315505" cy="387905"/>
        </a:xfrm>
        <a:prstGeom prst="rect">
          <a:avLst/>
        </a:prstGeom>
      </xdr:spPr>
    </xdr:pic>
    <xdr:clientData/>
  </xdr:oneCellAnchor>
  <xdr:oneCellAnchor>
    <xdr:from>
      <xdr:col>5</xdr:col>
      <xdr:colOff>2011680</xdr:colOff>
      <xdr:row>111</xdr:row>
      <xdr:rowOff>45720</xdr:rowOff>
    </xdr:from>
    <xdr:ext cx="541019" cy="541144"/>
    <xdr:pic>
      <xdr:nvPicPr>
        <xdr:cNvPr id="30" name="Picture 29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767560"/>
          <a:ext cx="541019" cy="541144"/>
        </a:xfrm>
        <a:prstGeom prst="rect">
          <a:avLst/>
        </a:prstGeom>
      </xdr:spPr>
    </xdr:pic>
    <xdr:clientData/>
  </xdr:oneCellAnchor>
  <xdr:oneCellAnchor>
    <xdr:from>
      <xdr:col>3</xdr:col>
      <xdr:colOff>1761597</xdr:colOff>
      <xdr:row>111</xdr:row>
      <xdr:rowOff>182880</xdr:rowOff>
    </xdr:from>
    <xdr:ext cx="1315505" cy="387905"/>
    <xdr:pic>
      <xdr:nvPicPr>
        <xdr:cNvPr id="31" name="Picture 3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D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1472" y="22852380"/>
          <a:ext cx="1315505" cy="387905"/>
        </a:xfrm>
        <a:prstGeom prst="rect">
          <a:avLst/>
        </a:prstGeom>
      </xdr:spPr>
    </xdr:pic>
    <xdr:clientData/>
  </xdr:oneCellAnchor>
  <xdr:oneCellAnchor>
    <xdr:from>
      <xdr:col>5</xdr:col>
      <xdr:colOff>2011680</xdr:colOff>
      <xdr:row>131</xdr:row>
      <xdr:rowOff>45720</xdr:rowOff>
    </xdr:from>
    <xdr:ext cx="541019" cy="541144"/>
    <xdr:pic>
      <xdr:nvPicPr>
        <xdr:cNvPr id="32" name="Picture 3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22715220"/>
          <a:ext cx="541019" cy="541144"/>
        </a:xfrm>
        <a:prstGeom prst="rect">
          <a:avLst/>
        </a:prstGeom>
      </xdr:spPr>
    </xdr:pic>
    <xdr:clientData/>
  </xdr:oneCellAnchor>
  <xdr:oneCellAnchor>
    <xdr:from>
      <xdr:col>3</xdr:col>
      <xdr:colOff>1761597</xdr:colOff>
      <xdr:row>131</xdr:row>
      <xdr:rowOff>182880</xdr:rowOff>
    </xdr:from>
    <xdr:ext cx="1315505" cy="387905"/>
    <xdr:pic>
      <xdr:nvPicPr>
        <xdr:cNvPr id="33" name="Picture 3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D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1472" y="27033855"/>
          <a:ext cx="1315505" cy="387905"/>
        </a:xfrm>
        <a:prstGeom prst="rect">
          <a:avLst/>
        </a:prstGeom>
      </xdr:spPr>
    </xdr:pic>
    <xdr:clientData/>
  </xdr:oneCellAnchor>
  <xdr:oneCellAnchor>
    <xdr:from>
      <xdr:col>5</xdr:col>
      <xdr:colOff>2011680</xdr:colOff>
      <xdr:row>169</xdr:row>
      <xdr:rowOff>45720</xdr:rowOff>
    </xdr:from>
    <xdr:ext cx="541019" cy="541144"/>
    <xdr:pic>
      <xdr:nvPicPr>
        <xdr:cNvPr id="34" name="Picture 3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26898600"/>
          <a:ext cx="541019" cy="541144"/>
        </a:xfrm>
        <a:prstGeom prst="rect">
          <a:avLst/>
        </a:prstGeom>
      </xdr:spPr>
    </xdr:pic>
    <xdr:clientData/>
  </xdr:oneCellAnchor>
  <xdr:oneCellAnchor>
    <xdr:from>
      <xdr:col>3</xdr:col>
      <xdr:colOff>1761597</xdr:colOff>
      <xdr:row>169</xdr:row>
      <xdr:rowOff>182880</xdr:rowOff>
    </xdr:from>
    <xdr:ext cx="1315505" cy="387905"/>
    <xdr:pic>
      <xdr:nvPicPr>
        <xdr:cNvPr id="35" name="Picture 3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D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1472" y="34768155"/>
          <a:ext cx="1315505" cy="387905"/>
        </a:xfrm>
        <a:prstGeom prst="rect">
          <a:avLst/>
        </a:prstGeom>
      </xdr:spPr>
    </xdr:pic>
    <xdr:clientData/>
  </xdr:oneCellAnchor>
  <xdr:oneCellAnchor>
    <xdr:from>
      <xdr:col>5</xdr:col>
      <xdr:colOff>2011680</xdr:colOff>
      <xdr:row>182</xdr:row>
      <xdr:rowOff>45720</xdr:rowOff>
    </xdr:from>
    <xdr:ext cx="541019" cy="541144"/>
    <xdr:pic>
      <xdr:nvPicPr>
        <xdr:cNvPr id="36" name="Picture 3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26898600"/>
          <a:ext cx="541019" cy="541144"/>
        </a:xfrm>
        <a:prstGeom prst="rect">
          <a:avLst/>
        </a:prstGeom>
      </xdr:spPr>
    </xdr:pic>
    <xdr:clientData/>
  </xdr:oneCellAnchor>
  <xdr:oneCellAnchor>
    <xdr:from>
      <xdr:col>3</xdr:col>
      <xdr:colOff>1761597</xdr:colOff>
      <xdr:row>182</xdr:row>
      <xdr:rowOff>182880</xdr:rowOff>
    </xdr:from>
    <xdr:ext cx="1315505" cy="387905"/>
    <xdr:pic>
      <xdr:nvPicPr>
        <xdr:cNvPr id="37" name="Picture 36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D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1472" y="37616130"/>
          <a:ext cx="1315505" cy="387905"/>
        </a:xfrm>
        <a:prstGeom prst="rect">
          <a:avLst/>
        </a:prstGeom>
      </xdr:spPr>
    </xdr:pic>
    <xdr:clientData/>
  </xdr:oneCellAnchor>
  <xdr:oneCellAnchor>
    <xdr:from>
      <xdr:col>5</xdr:col>
      <xdr:colOff>2011680</xdr:colOff>
      <xdr:row>221</xdr:row>
      <xdr:rowOff>45720</xdr:rowOff>
    </xdr:from>
    <xdr:ext cx="541019" cy="541144"/>
    <xdr:pic>
      <xdr:nvPicPr>
        <xdr:cNvPr id="38" name="Picture 37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37482780"/>
          <a:ext cx="541019" cy="541144"/>
        </a:xfrm>
        <a:prstGeom prst="rect">
          <a:avLst/>
        </a:prstGeom>
      </xdr:spPr>
    </xdr:pic>
    <xdr:clientData/>
  </xdr:oneCellAnchor>
  <xdr:oneCellAnchor>
    <xdr:from>
      <xdr:col>3</xdr:col>
      <xdr:colOff>1761597</xdr:colOff>
      <xdr:row>221</xdr:row>
      <xdr:rowOff>182880</xdr:rowOff>
    </xdr:from>
    <xdr:ext cx="1315505" cy="387905"/>
    <xdr:pic>
      <xdr:nvPicPr>
        <xdr:cNvPr id="39" name="Picture 38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D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1472" y="45540930"/>
          <a:ext cx="1315505" cy="387905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556260</xdr:colOff>
      <xdr:row>24</xdr:row>
      <xdr:rowOff>196215</xdr:rowOff>
    </xdr:from>
    <xdr:to>
      <xdr:col>4</xdr:col>
      <xdr:colOff>1104899</xdr:colOff>
      <xdr:row>26</xdr:row>
      <xdr:rowOff>248284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5057775"/>
          <a:ext cx="548639" cy="548639"/>
        </a:xfrm>
        <a:prstGeom prst="rect">
          <a:avLst/>
        </a:prstGeom>
      </xdr:spPr>
    </xdr:pic>
    <xdr:clientData/>
  </xdr:twoCellAnchor>
  <xdr:twoCellAnchor editAs="oneCell">
    <xdr:from>
      <xdr:col>4</xdr:col>
      <xdr:colOff>537210</xdr:colOff>
      <xdr:row>55</xdr:row>
      <xdr:rowOff>158115</xdr:rowOff>
    </xdr:from>
    <xdr:to>
      <xdr:col>4</xdr:col>
      <xdr:colOff>1085849</xdr:colOff>
      <xdr:row>57</xdr:row>
      <xdr:rowOff>28574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50" y="10544175"/>
          <a:ext cx="548639" cy="54673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</xdr:colOff>
      <xdr:row>0</xdr:row>
      <xdr:rowOff>83820</xdr:rowOff>
    </xdr:from>
    <xdr:to>
      <xdr:col>4</xdr:col>
      <xdr:colOff>247304</xdr:colOff>
      <xdr:row>3</xdr:row>
      <xdr:rowOff>60960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83820"/>
          <a:ext cx="544484" cy="548640"/>
        </a:xfrm>
        <a:prstGeom prst="rect">
          <a:avLst/>
        </a:prstGeom>
      </xdr:spPr>
    </xdr:pic>
    <xdr:clientData/>
  </xdr:twoCellAnchor>
  <xdr:twoCellAnchor editAs="oneCell">
    <xdr:from>
      <xdr:col>2</xdr:col>
      <xdr:colOff>167640</xdr:colOff>
      <xdr:row>63</xdr:row>
      <xdr:rowOff>38100</xdr:rowOff>
    </xdr:from>
    <xdr:to>
      <xdr:col>2</xdr:col>
      <xdr:colOff>712124</xdr:colOff>
      <xdr:row>65</xdr:row>
      <xdr:rowOff>163599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740" y="6111240"/>
          <a:ext cx="544484" cy="548640"/>
        </a:xfrm>
        <a:prstGeom prst="rect">
          <a:avLst/>
        </a:prstGeom>
      </xdr:spPr>
    </xdr:pic>
    <xdr:clientData/>
  </xdr:twoCellAnchor>
  <xdr:twoCellAnchor editAs="oneCell">
    <xdr:from>
      <xdr:col>2</xdr:col>
      <xdr:colOff>137160</xdr:colOff>
      <xdr:row>102</xdr:row>
      <xdr:rowOff>60960</xdr:rowOff>
    </xdr:from>
    <xdr:to>
      <xdr:col>2</xdr:col>
      <xdr:colOff>681644</xdr:colOff>
      <xdr:row>104</xdr:row>
      <xdr:rowOff>180456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4260" y="12611100"/>
          <a:ext cx="544484" cy="548640"/>
        </a:xfrm>
        <a:prstGeom prst="rect">
          <a:avLst/>
        </a:prstGeom>
      </xdr:spPr>
    </xdr:pic>
    <xdr:clientData/>
  </xdr:twoCellAnchor>
  <xdr:twoCellAnchor editAs="oneCell">
    <xdr:from>
      <xdr:col>2</xdr:col>
      <xdr:colOff>137160</xdr:colOff>
      <xdr:row>123</xdr:row>
      <xdr:rowOff>15240</xdr:rowOff>
    </xdr:from>
    <xdr:to>
      <xdr:col>2</xdr:col>
      <xdr:colOff>681644</xdr:colOff>
      <xdr:row>125</xdr:row>
      <xdr:rowOff>134967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4260" y="16680180"/>
          <a:ext cx="544484" cy="54864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160020</xdr:colOff>
      <xdr:row>0</xdr:row>
      <xdr:rowOff>53340</xdr:rowOff>
    </xdr:from>
    <xdr:to>
      <xdr:col>3</xdr:col>
      <xdr:colOff>704504</xdr:colOff>
      <xdr:row>1</xdr:row>
      <xdr:rowOff>220980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6440" y="53340"/>
          <a:ext cx="544484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3211268</xdr:colOff>
      <xdr:row>12</xdr:row>
      <xdr:rowOff>181854</xdr:rowOff>
    </xdr:from>
    <xdr:to>
      <xdr:col>3</xdr:col>
      <xdr:colOff>1593</xdr:colOff>
      <xdr:row>13</xdr:row>
      <xdr:rowOff>370595</xdr:rowOff>
    </xdr:to>
    <xdr:pic>
      <xdr:nvPicPr>
        <xdr:cNvPr id="8" name="Picture 7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92343" y="2906004"/>
          <a:ext cx="1286125" cy="379241"/>
        </a:xfrm>
        <a:prstGeom prst="rect">
          <a:avLst/>
        </a:prstGeom>
      </xdr:spPr>
    </xdr:pic>
    <xdr:clientData/>
  </xdr:twoCellAnchor>
  <xdr:twoCellAnchor editAs="oneCell">
    <xdr:from>
      <xdr:col>1</xdr:col>
      <xdr:colOff>3202181</xdr:colOff>
      <xdr:row>17</xdr:row>
      <xdr:rowOff>9525</xdr:rowOff>
    </xdr:from>
    <xdr:to>
      <xdr:col>2</xdr:col>
      <xdr:colOff>1112894</xdr:colOff>
      <xdr:row>18</xdr:row>
      <xdr:rowOff>9525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1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83256" y="3876675"/>
          <a:ext cx="1292088" cy="381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3199323</xdr:colOff>
      <xdr:row>21</xdr:row>
      <xdr:rowOff>179070</xdr:rowOff>
    </xdr:from>
    <xdr:to>
      <xdr:col>2</xdr:col>
      <xdr:colOff>1110036</xdr:colOff>
      <xdr:row>22</xdr:row>
      <xdr:rowOff>369570</xdr:rowOff>
    </xdr:to>
    <xdr:pic>
      <xdr:nvPicPr>
        <xdr:cNvPr id="22" name="Picture 21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00000000-0008-0000-1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80398" y="4998720"/>
          <a:ext cx="1292088" cy="381000"/>
        </a:xfrm>
        <a:prstGeom prst="rect">
          <a:avLst/>
        </a:prstGeom>
      </xdr:spPr>
    </xdr:pic>
    <xdr:clientData/>
  </xdr:twoCellAnchor>
  <xdr:oneCellAnchor>
    <xdr:from>
      <xdr:col>1</xdr:col>
      <xdr:colOff>3222183</xdr:colOff>
      <xdr:row>25</xdr:row>
      <xdr:rowOff>7620</xdr:rowOff>
    </xdr:from>
    <xdr:ext cx="1292088" cy="381000"/>
    <xdr:pic>
      <xdr:nvPicPr>
        <xdr:cNvPr id="23" name="Picture 22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00000000-0008-0000-1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03258" y="5779770"/>
          <a:ext cx="1292088" cy="381000"/>
        </a:xfrm>
        <a:prstGeom prst="rect">
          <a:avLst/>
        </a:prstGeom>
      </xdr:spPr>
    </xdr:pic>
    <xdr:clientData/>
  </xdr:oneCellAnchor>
  <xdr:oneCellAnchor>
    <xdr:from>
      <xdr:col>1</xdr:col>
      <xdr:colOff>3203133</xdr:colOff>
      <xdr:row>59</xdr:row>
      <xdr:rowOff>7620</xdr:rowOff>
    </xdr:from>
    <xdr:ext cx="1292088" cy="381000"/>
    <xdr:pic>
      <xdr:nvPicPr>
        <xdr:cNvPr id="34" name="Picture 33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1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84208" y="13209270"/>
          <a:ext cx="1292088" cy="381000"/>
        </a:xfrm>
        <a:prstGeom prst="rect">
          <a:avLst/>
        </a:prstGeom>
      </xdr:spPr>
    </xdr:pic>
    <xdr:clientData/>
  </xdr:oneCellAnchor>
  <xdr:twoCellAnchor editAs="oneCell">
    <xdr:from>
      <xdr:col>1</xdr:col>
      <xdr:colOff>3209925</xdr:colOff>
      <xdr:row>2</xdr:row>
      <xdr:rowOff>0</xdr:rowOff>
    </xdr:from>
    <xdr:to>
      <xdr:col>3</xdr:col>
      <xdr:colOff>250</xdr:colOff>
      <xdr:row>2</xdr:row>
      <xdr:rowOff>379241</xdr:rowOff>
    </xdr:to>
    <xdr:pic>
      <xdr:nvPicPr>
        <xdr:cNvPr id="2" name="Picture 1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91000" y="628650"/>
          <a:ext cx="1286125" cy="379241"/>
        </a:xfrm>
        <a:prstGeom prst="rect">
          <a:avLst/>
        </a:prstGeom>
      </xdr:spPr>
    </xdr:pic>
    <xdr:clientData/>
  </xdr:twoCellAnchor>
  <xdr:oneCellAnchor>
    <xdr:from>
      <xdr:col>2</xdr:col>
      <xdr:colOff>942975</xdr:colOff>
      <xdr:row>68</xdr:row>
      <xdr:rowOff>47625</xdr:rowOff>
    </xdr:from>
    <xdr:ext cx="1001369" cy="295275"/>
    <xdr:pic>
      <xdr:nvPicPr>
        <xdr:cNvPr id="64" name="Picture 63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00000000-0008-0000-1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05425" y="14963775"/>
          <a:ext cx="1001369" cy="295275"/>
        </a:xfrm>
        <a:prstGeom prst="rect">
          <a:avLst/>
        </a:prstGeom>
      </xdr:spPr>
    </xdr:pic>
    <xdr:clientData/>
  </xdr:oneCellAnchor>
  <xdr:oneCellAnchor>
    <xdr:from>
      <xdr:col>1</xdr:col>
      <xdr:colOff>3314700</xdr:colOff>
      <xdr:row>68</xdr:row>
      <xdr:rowOff>57150</xdr:rowOff>
    </xdr:from>
    <xdr:ext cx="969068" cy="285750"/>
    <xdr:pic>
      <xdr:nvPicPr>
        <xdr:cNvPr id="65" name="Picture 64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00000000-0008-0000-1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95775" y="14973300"/>
          <a:ext cx="969068" cy="285750"/>
        </a:xfrm>
        <a:prstGeom prst="rect">
          <a:avLst/>
        </a:prstGeom>
      </xdr:spPr>
    </xdr:pic>
    <xdr:clientData/>
  </xdr:oneCellAnchor>
  <xdr:oneCellAnchor>
    <xdr:from>
      <xdr:col>1</xdr:col>
      <xdr:colOff>3324225</xdr:colOff>
      <xdr:row>72</xdr:row>
      <xdr:rowOff>47625</xdr:rowOff>
    </xdr:from>
    <xdr:ext cx="969068" cy="285750"/>
    <xdr:pic>
      <xdr:nvPicPr>
        <xdr:cNvPr id="66" name="Picture 65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00000000-0008-0000-1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05300" y="16602075"/>
          <a:ext cx="969068" cy="285750"/>
        </a:xfrm>
        <a:prstGeom prst="rect">
          <a:avLst/>
        </a:prstGeom>
      </xdr:spPr>
    </xdr:pic>
    <xdr:clientData/>
  </xdr:oneCellAnchor>
  <xdr:oneCellAnchor>
    <xdr:from>
      <xdr:col>2</xdr:col>
      <xdr:colOff>942975</xdr:colOff>
      <xdr:row>72</xdr:row>
      <xdr:rowOff>47625</xdr:rowOff>
    </xdr:from>
    <xdr:ext cx="1001369" cy="295275"/>
    <xdr:pic>
      <xdr:nvPicPr>
        <xdr:cNvPr id="67" name="Picture 66">
          <a:hlinkClick xmlns:r="http://schemas.openxmlformats.org/officeDocument/2006/relationships" r:id="rId15"/>
          <a:extLst>
            <a:ext uri="{FF2B5EF4-FFF2-40B4-BE49-F238E27FC236}">
              <a16:creationId xmlns="" xmlns:a16="http://schemas.microsoft.com/office/drawing/2014/main" id="{00000000-0008-0000-1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05425" y="16602075"/>
          <a:ext cx="1001369" cy="295275"/>
        </a:xfrm>
        <a:prstGeom prst="rect">
          <a:avLst/>
        </a:prstGeom>
      </xdr:spPr>
    </xdr:pic>
    <xdr:clientData/>
  </xdr:oneCellAnchor>
  <xdr:oneCellAnchor>
    <xdr:from>
      <xdr:col>1</xdr:col>
      <xdr:colOff>3314700</xdr:colOff>
      <xdr:row>80</xdr:row>
      <xdr:rowOff>47625</xdr:rowOff>
    </xdr:from>
    <xdr:ext cx="969068" cy="285750"/>
    <xdr:pic>
      <xdr:nvPicPr>
        <xdr:cNvPr id="68" name="Picture 67">
          <a:hlinkClick xmlns:r="http://schemas.openxmlformats.org/officeDocument/2006/relationships" r:id="rId16"/>
          <a:extLst>
            <a:ext uri="{FF2B5EF4-FFF2-40B4-BE49-F238E27FC236}">
              <a16:creationId xmlns="" xmlns:a16="http://schemas.microsoft.com/office/drawing/2014/main" id="{00000000-0008-0000-1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95775" y="18316575"/>
          <a:ext cx="969068" cy="285750"/>
        </a:xfrm>
        <a:prstGeom prst="rect">
          <a:avLst/>
        </a:prstGeom>
      </xdr:spPr>
    </xdr:pic>
    <xdr:clientData/>
  </xdr:oneCellAnchor>
  <xdr:oneCellAnchor>
    <xdr:from>
      <xdr:col>2</xdr:col>
      <xdr:colOff>923925</xdr:colOff>
      <xdr:row>80</xdr:row>
      <xdr:rowOff>38100</xdr:rowOff>
    </xdr:from>
    <xdr:ext cx="1001369" cy="295275"/>
    <xdr:pic>
      <xdr:nvPicPr>
        <xdr:cNvPr id="69" name="Picture 68">
          <a:hlinkClick xmlns:r="http://schemas.openxmlformats.org/officeDocument/2006/relationships" r:id="rId17"/>
          <a:extLst>
            <a:ext uri="{FF2B5EF4-FFF2-40B4-BE49-F238E27FC236}">
              <a16:creationId xmlns="" xmlns:a16="http://schemas.microsoft.com/office/drawing/2014/main" id="{00000000-0008-0000-1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6375" y="18307050"/>
          <a:ext cx="1001369" cy="295275"/>
        </a:xfrm>
        <a:prstGeom prst="rect">
          <a:avLst/>
        </a:prstGeom>
      </xdr:spPr>
    </xdr:pic>
    <xdr:clientData/>
  </xdr:oneCellAnchor>
  <xdr:oneCellAnchor>
    <xdr:from>
      <xdr:col>1</xdr:col>
      <xdr:colOff>3305175</xdr:colOff>
      <xdr:row>83</xdr:row>
      <xdr:rowOff>47625</xdr:rowOff>
    </xdr:from>
    <xdr:ext cx="969068" cy="285750"/>
    <xdr:pic>
      <xdr:nvPicPr>
        <xdr:cNvPr id="70" name="Picture 69">
          <a:hlinkClick xmlns:r="http://schemas.openxmlformats.org/officeDocument/2006/relationships" r:id="rId18"/>
          <a:extLst>
            <a:ext uri="{FF2B5EF4-FFF2-40B4-BE49-F238E27FC236}">
              <a16:creationId xmlns="" xmlns:a16="http://schemas.microsoft.com/office/drawing/2014/main" id="{00000000-0008-0000-1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86250" y="19078575"/>
          <a:ext cx="969068" cy="285750"/>
        </a:xfrm>
        <a:prstGeom prst="rect">
          <a:avLst/>
        </a:prstGeom>
      </xdr:spPr>
    </xdr:pic>
    <xdr:clientData/>
  </xdr:oneCellAnchor>
  <xdr:oneCellAnchor>
    <xdr:from>
      <xdr:col>2</xdr:col>
      <xdr:colOff>942975</xdr:colOff>
      <xdr:row>83</xdr:row>
      <xdr:rowOff>38100</xdr:rowOff>
    </xdr:from>
    <xdr:ext cx="1001369" cy="295275"/>
    <xdr:pic>
      <xdr:nvPicPr>
        <xdr:cNvPr id="71" name="Picture 70">
          <a:hlinkClick xmlns:r="http://schemas.openxmlformats.org/officeDocument/2006/relationships" r:id="rId19"/>
          <a:extLst>
            <a:ext uri="{FF2B5EF4-FFF2-40B4-BE49-F238E27FC236}">
              <a16:creationId xmlns="" xmlns:a16="http://schemas.microsoft.com/office/drawing/2014/main" id="{00000000-0008-0000-1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05425" y="19069050"/>
          <a:ext cx="1001369" cy="295275"/>
        </a:xfrm>
        <a:prstGeom prst="rect">
          <a:avLst/>
        </a:prstGeom>
      </xdr:spPr>
    </xdr:pic>
    <xdr:clientData/>
  </xdr:oneCellAnchor>
  <xdr:oneCellAnchor>
    <xdr:from>
      <xdr:col>1</xdr:col>
      <xdr:colOff>3219450</xdr:colOff>
      <xdr:row>55</xdr:row>
      <xdr:rowOff>180975</xdr:rowOff>
    </xdr:from>
    <xdr:ext cx="1292088" cy="381000"/>
    <xdr:pic>
      <xdr:nvPicPr>
        <xdr:cNvPr id="74" name="Picture 73">
          <a:hlinkClick xmlns:r="http://schemas.openxmlformats.org/officeDocument/2006/relationships" r:id="rId20"/>
          <a:extLst>
            <a:ext uri="{FF2B5EF4-FFF2-40B4-BE49-F238E27FC236}">
              <a16:creationId xmlns="" xmlns:a16="http://schemas.microsoft.com/office/drawing/2014/main" id="{00000000-0008-0000-1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00525" y="12430125"/>
          <a:ext cx="1292088" cy="381000"/>
        </a:xfrm>
        <a:prstGeom prst="rect">
          <a:avLst/>
        </a:prstGeom>
      </xdr:spPr>
    </xdr:pic>
    <xdr:clientData/>
  </xdr:oneCellAnchor>
  <xdr:oneCellAnchor>
    <xdr:from>
      <xdr:col>1</xdr:col>
      <xdr:colOff>3190875</xdr:colOff>
      <xdr:row>48</xdr:row>
      <xdr:rowOff>180975</xdr:rowOff>
    </xdr:from>
    <xdr:ext cx="1292088" cy="381000"/>
    <xdr:pic>
      <xdr:nvPicPr>
        <xdr:cNvPr id="75" name="Picture 74">
          <a:hlinkClick xmlns:r="http://schemas.openxmlformats.org/officeDocument/2006/relationships" r:id="rId21"/>
          <a:extLst>
            <a:ext uri="{FF2B5EF4-FFF2-40B4-BE49-F238E27FC236}">
              <a16:creationId xmlns="" xmlns:a16="http://schemas.microsoft.com/office/drawing/2014/main" id="{00000000-0008-0000-1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71950" y="10906125"/>
          <a:ext cx="1292088" cy="381000"/>
        </a:xfrm>
        <a:prstGeom prst="rect">
          <a:avLst/>
        </a:prstGeom>
      </xdr:spPr>
    </xdr:pic>
    <xdr:clientData/>
  </xdr:oneCellAnchor>
  <xdr:oneCellAnchor>
    <xdr:from>
      <xdr:col>3</xdr:col>
      <xdr:colOff>230505</xdr:colOff>
      <xdr:row>66</xdr:row>
      <xdr:rowOff>19659</xdr:rowOff>
    </xdr:from>
    <xdr:ext cx="419100" cy="422299"/>
    <xdr:pic>
      <xdr:nvPicPr>
        <xdr:cNvPr id="76" name="Picture 7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7380" y="9792309"/>
          <a:ext cx="419100" cy="422299"/>
        </a:xfrm>
        <a:prstGeom prst="rect">
          <a:avLst/>
        </a:prstGeom>
      </xdr:spPr>
    </xdr:pic>
    <xdr:clientData/>
  </xdr:oneCellAnchor>
  <xdr:oneCellAnchor>
    <xdr:from>
      <xdr:col>3</xdr:col>
      <xdr:colOff>160020</xdr:colOff>
      <xdr:row>44</xdr:row>
      <xdr:rowOff>72390</xdr:rowOff>
    </xdr:from>
    <xdr:ext cx="544484" cy="548640"/>
    <xdr:pic>
      <xdr:nvPicPr>
        <xdr:cNvPr id="77" name="Picture 76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6895" y="9845040"/>
          <a:ext cx="544484" cy="548640"/>
        </a:xfrm>
        <a:prstGeom prst="rect">
          <a:avLst/>
        </a:prstGeom>
      </xdr:spPr>
    </xdr:pic>
    <xdr:clientData/>
  </xdr:oneCellAnchor>
  <xdr:oneCellAnchor>
    <xdr:from>
      <xdr:col>3</xdr:col>
      <xdr:colOff>160020</xdr:colOff>
      <xdr:row>66</xdr:row>
      <xdr:rowOff>72390</xdr:rowOff>
    </xdr:from>
    <xdr:ext cx="544484" cy="548640"/>
    <xdr:pic>
      <xdr:nvPicPr>
        <xdr:cNvPr id="78" name="Picture 77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6895" y="9845040"/>
          <a:ext cx="544484" cy="548640"/>
        </a:xfrm>
        <a:prstGeom prst="rect">
          <a:avLst/>
        </a:prstGeom>
      </xdr:spPr>
    </xdr:pic>
    <xdr:clientData/>
  </xdr:oneCellAnchor>
  <xdr:oneCellAnchor>
    <xdr:from>
      <xdr:col>1</xdr:col>
      <xdr:colOff>3200400</xdr:colOff>
      <xdr:row>45</xdr:row>
      <xdr:rowOff>238125</xdr:rowOff>
    </xdr:from>
    <xdr:ext cx="1292088" cy="381000"/>
    <xdr:pic>
      <xdr:nvPicPr>
        <xdr:cNvPr id="79" name="Picture 78">
          <a:hlinkClick xmlns:r="http://schemas.openxmlformats.org/officeDocument/2006/relationships" r:id="rId23"/>
          <a:extLst>
            <a:ext uri="{FF2B5EF4-FFF2-40B4-BE49-F238E27FC236}">
              <a16:creationId xmlns="" xmlns:a16="http://schemas.microsoft.com/office/drawing/2014/main" id="{00000000-0008-0000-1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81475" y="10391775"/>
          <a:ext cx="1292088" cy="381000"/>
        </a:xfrm>
        <a:prstGeom prst="rect">
          <a:avLst/>
        </a:prstGeom>
      </xdr:spPr>
    </xdr:pic>
    <xdr:clientData/>
  </xdr:oneCellAnchor>
  <xdr:oneCellAnchor>
    <xdr:from>
      <xdr:col>1</xdr:col>
      <xdr:colOff>3190875</xdr:colOff>
      <xdr:row>36</xdr:row>
      <xdr:rowOff>0</xdr:rowOff>
    </xdr:from>
    <xdr:ext cx="1292088" cy="381000"/>
    <xdr:pic>
      <xdr:nvPicPr>
        <xdr:cNvPr id="80" name="Picture 79">
          <a:hlinkClick xmlns:r="http://schemas.openxmlformats.org/officeDocument/2006/relationships" r:id="rId24"/>
          <a:extLst>
            <a:ext uri="{FF2B5EF4-FFF2-40B4-BE49-F238E27FC236}">
              <a16:creationId xmlns="" xmlns:a16="http://schemas.microsoft.com/office/drawing/2014/main" id="{00000000-0008-0000-1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71950" y="8058150"/>
          <a:ext cx="1292088" cy="38100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3139440</xdr:colOff>
      <xdr:row>19</xdr:row>
      <xdr:rowOff>22859</xdr:rowOff>
    </xdr:from>
    <xdr:to>
      <xdr:col>1</xdr:col>
      <xdr:colOff>121920</xdr:colOff>
      <xdr:row>22</xdr:row>
      <xdr:rowOff>53358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9440" y="3710939"/>
          <a:ext cx="464820" cy="533419"/>
        </a:xfrm>
        <a:prstGeom prst="rect">
          <a:avLst/>
        </a:prstGeom>
      </xdr:spPr>
    </xdr:pic>
    <xdr:clientData/>
  </xdr:twoCellAnchor>
  <xdr:twoCellAnchor editAs="oneCell">
    <xdr:from>
      <xdr:col>0</xdr:col>
      <xdr:colOff>521408</xdr:colOff>
      <xdr:row>18</xdr:row>
      <xdr:rowOff>30480</xdr:rowOff>
    </xdr:from>
    <xdr:to>
      <xdr:col>0</xdr:col>
      <xdr:colOff>1929453</xdr:colOff>
      <xdr:row>20</xdr:row>
      <xdr:rowOff>152399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1408" y="3718560"/>
          <a:ext cx="1408045" cy="457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38101</xdr:colOff>
      <xdr:row>29</xdr:row>
      <xdr:rowOff>66675</xdr:rowOff>
    </xdr:from>
    <xdr:to>
      <xdr:col>4</xdr:col>
      <xdr:colOff>542926</xdr:colOff>
      <xdr:row>31</xdr:row>
      <xdr:rowOff>144780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8861" y="6124575"/>
          <a:ext cx="504825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91440</xdr:colOff>
      <xdr:row>2</xdr:row>
      <xdr:rowOff>53340</xdr:rowOff>
    </xdr:from>
    <xdr:to>
      <xdr:col>4</xdr:col>
      <xdr:colOff>541019</xdr:colOff>
      <xdr:row>4</xdr:row>
      <xdr:rowOff>76199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807720"/>
          <a:ext cx="449579" cy="4495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24849</xdr:colOff>
      <xdr:row>1</xdr:row>
      <xdr:rowOff>0</xdr:rowOff>
    </xdr:from>
    <xdr:to>
      <xdr:col>2</xdr:col>
      <xdr:colOff>573488</xdr:colOff>
      <xdr:row>2</xdr:row>
      <xdr:rowOff>169627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5349" y="414130"/>
          <a:ext cx="548639" cy="554272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30</xdr:row>
      <xdr:rowOff>199244</xdr:rowOff>
    </xdr:from>
    <xdr:to>
      <xdr:col>2</xdr:col>
      <xdr:colOff>558248</xdr:colOff>
      <xdr:row>33</xdr:row>
      <xdr:rowOff>43731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2440" y="7224884"/>
          <a:ext cx="466808" cy="4845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</xdr:colOff>
      <xdr:row>60</xdr:row>
      <xdr:rowOff>173355</xdr:rowOff>
    </xdr:from>
    <xdr:to>
      <xdr:col>3</xdr:col>
      <xdr:colOff>561974</xdr:colOff>
      <xdr:row>63</xdr:row>
      <xdr:rowOff>149169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2715" y="11736705"/>
          <a:ext cx="527684" cy="547314"/>
        </a:xfrm>
        <a:prstGeom prst="rect">
          <a:avLst/>
        </a:prstGeom>
      </xdr:spPr>
    </xdr:pic>
    <xdr:clientData/>
  </xdr:twoCellAnchor>
  <xdr:twoCellAnchor editAs="oneCell">
    <xdr:from>
      <xdr:col>3</xdr:col>
      <xdr:colOff>60960</xdr:colOff>
      <xdr:row>0</xdr:row>
      <xdr:rowOff>31796</xdr:rowOff>
    </xdr:from>
    <xdr:to>
      <xdr:col>3</xdr:col>
      <xdr:colOff>502920</xdr:colOff>
      <xdr:row>1</xdr:row>
      <xdr:rowOff>211088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1280" y="31796"/>
          <a:ext cx="441960" cy="4307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114300</xdr:rowOff>
    </xdr:from>
    <xdr:to>
      <xdr:col>3</xdr:col>
      <xdr:colOff>577214</xdr:colOff>
      <xdr:row>2</xdr:row>
      <xdr:rowOff>182879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14300"/>
          <a:ext cx="548639" cy="563879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</xdr:colOff>
      <xdr:row>41</xdr:row>
      <xdr:rowOff>53340</xdr:rowOff>
    </xdr:from>
    <xdr:to>
      <xdr:col>3</xdr:col>
      <xdr:colOff>603884</xdr:colOff>
      <xdr:row>44</xdr:row>
      <xdr:rowOff>45719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5470" y="8082915"/>
          <a:ext cx="539114" cy="5734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114300</xdr:rowOff>
    </xdr:from>
    <xdr:to>
      <xdr:col>3</xdr:col>
      <xdr:colOff>577214</xdr:colOff>
      <xdr:row>2</xdr:row>
      <xdr:rowOff>182879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14300"/>
          <a:ext cx="548639" cy="563879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</xdr:colOff>
      <xdr:row>41</xdr:row>
      <xdr:rowOff>53340</xdr:rowOff>
    </xdr:from>
    <xdr:to>
      <xdr:col>3</xdr:col>
      <xdr:colOff>603884</xdr:colOff>
      <xdr:row>44</xdr:row>
      <xdr:rowOff>45719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2530" y="7772400"/>
          <a:ext cx="539114" cy="5486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38420</xdr:colOff>
      <xdr:row>1</xdr:row>
      <xdr:rowOff>153682</xdr:rowOff>
    </xdr:from>
    <xdr:to>
      <xdr:col>4</xdr:col>
      <xdr:colOff>587059</xdr:colOff>
      <xdr:row>4</xdr:row>
      <xdr:rowOff>108089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9193" y="153682"/>
          <a:ext cx="548639" cy="5486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38421</xdr:colOff>
      <xdr:row>1</xdr:row>
      <xdr:rowOff>128067</xdr:rowOff>
    </xdr:from>
    <xdr:to>
      <xdr:col>4</xdr:col>
      <xdr:colOff>587060</xdr:colOff>
      <xdr:row>4</xdr:row>
      <xdr:rowOff>82475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3749" y="128067"/>
          <a:ext cx="548639" cy="548639"/>
        </a:xfrm>
        <a:prstGeom prst="rect">
          <a:avLst/>
        </a:prstGeom>
      </xdr:spPr>
    </xdr:pic>
    <xdr:clientData/>
  </xdr:twoCellAnchor>
  <xdr:twoCellAnchor editAs="oneCell">
    <xdr:from>
      <xdr:col>4</xdr:col>
      <xdr:colOff>32016</xdr:colOff>
      <xdr:row>69</xdr:row>
      <xdr:rowOff>89647</xdr:rowOff>
    </xdr:from>
    <xdr:to>
      <xdr:col>4</xdr:col>
      <xdr:colOff>580655</xdr:colOff>
      <xdr:row>71</xdr:row>
      <xdr:rowOff>223249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7344" y="12198403"/>
          <a:ext cx="548639" cy="5486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44824</xdr:colOff>
      <xdr:row>0</xdr:row>
      <xdr:rowOff>134470</xdr:rowOff>
    </xdr:from>
    <xdr:to>
      <xdr:col>4</xdr:col>
      <xdr:colOff>593463</xdr:colOff>
      <xdr:row>3</xdr:row>
      <xdr:rowOff>84779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0152" y="134470"/>
          <a:ext cx="548639" cy="548639"/>
        </a:xfrm>
        <a:prstGeom prst="rect">
          <a:avLst/>
        </a:prstGeom>
      </xdr:spPr>
    </xdr:pic>
    <xdr:clientData/>
  </xdr:twoCellAnchor>
  <xdr:twoCellAnchor editAs="oneCell">
    <xdr:from>
      <xdr:col>4</xdr:col>
      <xdr:colOff>25613</xdr:colOff>
      <xdr:row>72</xdr:row>
      <xdr:rowOff>83243</xdr:rowOff>
    </xdr:from>
    <xdr:to>
      <xdr:col>4</xdr:col>
      <xdr:colOff>574252</xdr:colOff>
      <xdr:row>74</xdr:row>
      <xdr:rowOff>80361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0941" y="13030840"/>
          <a:ext cx="548639" cy="548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uotes@medsourcerental.com?subject=Please%20find%20attached%20my%20rental%20request%20form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dsourcerental.com/shop/signature-products/beach-chair/" TargetMode="External"/><Relationship Id="rId13" Type="http://schemas.openxmlformats.org/officeDocument/2006/relationships/hyperlink" Target="https://medsourcerental.com/shop/holders-positioners/sawbones-extremity-holder/" TargetMode="External"/><Relationship Id="rId18" Type="http://schemas.openxmlformats.org/officeDocument/2006/relationships/hyperlink" Target="https://medsourcerental.com/shop/miscellaneous/lead-aprons/" TargetMode="External"/><Relationship Id="rId26" Type="http://schemas.openxmlformats.org/officeDocument/2006/relationships/hyperlink" Target="https://medsourcerental.com/shop/miscellaneous/lead-apron-rack/" TargetMode="External"/><Relationship Id="rId39" Type="http://schemas.openxmlformats.org/officeDocument/2006/relationships/hyperlink" Target="https://medsourcerental.com/shop/lighting/led-surgical-light/" TargetMode="External"/><Relationship Id="rId3" Type="http://schemas.openxmlformats.org/officeDocument/2006/relationships/hyperlink" Target="https://medsourcerental.com/shop/suction/smoke-evacuation/" TargetMode="External"/><Relationship Id="rId21" Type="http://schemas.openxmlformats.org/officeDocument/2006/relationships/hyperlink" Target="https://medsourcerental.com/shop/miscellaneous/lead-aprons/" TargetMode="External"/><Relationship Id="rId34" Type="http://schemas.openxmlformats.org/officeDocument/2006/relationships/hyperlink" Target="https://medsourcerental.com/shop/lighting/xenon-light-source/" TargetMode="External"/><Relationship Id="rId42" Type="http://schemas.openxmlformats.org/officeDocument/2006/relationships/hyperlink" Target="https://medsourcerental.com/shop/holders-positioners/gel-bumps-donuts/" TargetMode="External"/><Relationship Id="rId7" Type="http://schemas.openxmlformats.org/officeDocument/2006/relationships/hyperlink" Target="https://medsourcerental.com/shop/holders-positioners/articulating-knee-holder/" TargetMode="External"/><Relationship Id="rId12" Type="http://schemas.openxmlformats.org/officeDocument/2006/relationships/hyperlink" Target="https://medsourcerental.com/shop/signature-products/im-nail-extension/" TargetMode="External"/><Relationship Id="rId17" Type="http://schemas.openxmlformats.org/officeDocument/2006/relationships/hyperlink" Target="https://medsourcerental.com/shop/miscellaneous/lead-aprons/" TargetMode="External"/><Relationship Id="rId25" Type="http://schemas.openxmlformats.org/officeDocument/2006/relationships/hyperlink" Target="https://medsourcerental.com/shop/miscellaneous/lead-aprons/" TargetMode="External"/><Relationship Id="rId33" Type="http://schemas.openxmlformats.org/officeDocument/2006/relationships/hyperlink" Target="https://medsourcerental.com/shop/tables-table-accessories/fracture-table/" TargetMode="External"/><Relationship Id="rId38" Type="http://schemas.openxmlformats.org/officeDocument/2006/relationships/hyperlink" Target="https://medsourcerental.com/shop/irrigation-pumps/irrigation-pump/" TargetMode="External"/><Relationship Id="rId2" Type="http://schemas.openxmlformats.org/officeDocument/2006/relationships/hyperlink" Target="https://medsourcerental.com/shop/cautery/electrosurgical-unit-bovie/" TargetMode="External"/><Relationship Id="rId16" Type="http://schemas.openxmlformats.org/officeDocument/2006/relationships/hyperlink" Target="https://medsourcerental.com/shop/holders-positioners/spine-holder/" TargetMode="External"/><Relationship Id="rId20" Type="http://schemas.openxmlformats.org/officeDocument/2006/relationships/hyperlink" Target="https://medsourcerental.com/shop/miscellaneous/lead-aprons/" TargetMode="External"/><Relationship Id="rId29" Type="http://schemas.openxmlformats.org/officeDocument/2006/relationships/hyperlink" Target="https://medsourcerental.com/shop/miscellaneous/c-arm-flooring/" TargetMode="External"/><Relationship Id="rId41" Type="http://schemas.openxmlformats.org/officeDocument/2006/relationships/hyperlink" Target="https://medsourcerental.com/shop/holders-positioners/gel-bumps-donuts/" TargetMode="External"/><Relationship Id="rId1" Type="http://schemas.openxmlformats.org/officeDocument/2006/relationships/hyperlink" Target="https://medsourcerental.com/shop/cautery/electrosurgical-unit-bovie/" TargetMode="External"/><Relationship Id="rId6" Type="http://schemas.openxmlformats.org/officeDocument/2006/relationships/hyperlink" Target="https://medsourcerental.com/shop/signature-products/adjustable-lateral-positioning-system/" TargetMode="External"/><Relationship Id="rId11" Type="http://schemas.openxmlformats.org/officeDocument/2006/relationships/hyperlink" Target="https://medsourcerental.com/shop/signature-products/hip-distraction-unit/" TargetMode="External"/><Relationship Id="rId24" Type="http://schemas.openxmlformats.org/officeDocument/2006/relationships/hyperlink" Target="https://medsourcerental.com/shop/miscellaneous/lead-aprons/" TargetMode="External"/><Relationship Id="rId32" Type="http://schemas.openxmlformats.org/officeDocument/2006/relationships/hyperlink" Target="https://medsourcerental.com/shop/miscellaneous/travel-tables/" TargetMode="External"/><Relationship Id="rId37" Type="http://schemas.openxmlformats.org/officeDocument/2006/relationships/hyperlink" Target="https://medsourcerental.com/shop/suction/suction-fluid-evacuation/" TargetMode="External"/><Relationship Id="rId40" Type="http://schemas.openxmlformats.org/officeDocument/2006/relationships/hyperlink" Target="https://medsourcerental.com/shop/lighting/led-surgical-light/" TargetMode="External"/><Relationship Id="rId5" Type="http://schemas.openxmlformats.org/officeDocument/2006/relationships/hyperlink" Target="https://medsourcerental.com/shop/signature-products/surgical-table-clamps-add-a-rail/" TargetMode="External"/><Relationship Id="rId15" Type="http://schemas.openxmlformats.org/officeDocument/2006/relationships/hyperlink" Target="https://medsourcerental.com/shop/holders-positioners/skull-clamps/" TargetMode="External"/><Relationship Id="rId23" Type="http://schemas.openxmlformats.org/officeDocument/2006/relationships/hyperlink" Target="https://medsourcerental.com/shop/miscellaneous/lead-aprons/" TargetMode="External"/><Relationship Id="rId28" Type="http://schemas.openxmlformats.org/officeDocument/2006/relationships/hyperlink" Target="https://medsourcerental.com/shop/miscellaneous/step-stools/" TargetMode="External"/><Relationship Id="rId36" Type="http://schemas.openxmlformats.org/officeDocument/2006/relationships/hyperlink" Target="https://medsourcerental.com/shop/lighting/surgical-headlights/" TargetMode="External"/><Relationship Id="rId10" Type="http://schemas.openxmlformats.org/officeDocument/2006/relationships/hyperlink" Target="https://medsourcerental.com/shop/holders-positioners/de-mayo-style-positioner-tkr/" TargetMode="External"/><Relationship Id="rId19" Type="http://schemas.openxmlformats.org/officeDocument/2006/relationships/hyperlink" Target="https://medsourcerental.com/shop/miscellaneous/lead-aprons/" TargetMode="External"/><Relationship Id="rId31" Type="http://schemas.openxmlformats.org/officeDocument/2006/relationships/hyperlink" Target="https://medsourcerental.com/shop/tables-table-accessories/lab-5000-lt-surgical-tables/" TargetMode="External"/><Relationship Id="rId44" Type="http://schemas.openxmlformats.org/officeDocument/2006/relationships/drawing" Target="../drawings/drawing2.xml"/><Relationship Id="rId4" Type="http://schemas.openxmlformats.org/officeDocument/2006/relationships/hyperlink" Target="https://medsourcerental.com/shop/cautery/serfas-rf/" TargetMode="External"/><Relationship Id="rId9" Type="http://schemas.openxmlformats.org/officeDocument/2006/relationships/hyperlink" Target="https://medsourcerental.com/shop/signature-products/breaking-adjustable-lateral-positioning-system-breaking-alps/" TargetMode="External"/><Relationship Id="rId14" Type="http://schemas.openxmlformats.org/officeDocument/2006/relationships/hyperlink" Target="https://medsourcerental.com/shop/holders-positioners/gel-bumps-donuts/" TargetMode="External"/><Relationship Id="rId22" Type="http://schemas.openxmlformats.org/officeDocument/2006/relationships/hyperlink" Target="https://medsourcerental.com/shop/miscellaneous/lead-aprons/" TargetMode="External"/><Relationship Id="rId27" Type="http://schemas.openxmlformats.org/officeDocument/2006/relationships/hyperlink" Target="https://medsourcerental.com/shop/miscellaneous/lead-glasses/" TargetMode="External"/><Relationship Id="rId30" Type="http://schemas.openxmlformats.org/officeDocument/2006/relationships/hyperlink" Target="https://medsourcerental.com/shop/miscellaneous/surgical-scrubs/" TargetMode="External"/><Relationship Id="rId35" Type="http://schemas.openxmlformats.org/officeDocument/2006/relationships/hyperlink" Target="https://medsourcerental.com/shop/lighting/led-surgical-light/" TargetMode="External"/><Relationship Id="rId4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</sheetPr>
  <dimension ref="A1:P33"/>
  <sheetViews>
    <sheetView tabSelected="1" workbookViewId="0">
      <selection activeCell="B4" sqref="B4:D4"/>
    </sheetView>
  </sheetViews>
  <sheetFormatPr defaultColWidth="9.140625" defaultRowHeight="12.75"/>
  <cols>
    <col min="1" max="1" width="27.7109375" customWidth="1"/>
    <col min="2" max="2" width="10.7109375" customWidth="1"/>
    <col min="3" max="3" width="5.7109375" customWidth="1"/>
    <col min="4" max="4" width="27.7109375" customWidth="1"/>
    <col min="5" max="5" width="10.7109375" customWidth="1"/>
    <col min="6" max="6" width="5.7109375" customWidth="1"/>
    <col min="7" max="7" width="17.7109375" customWidth="1"/>
    <col min="8" max="8" width="17" customWidth="1"/>
    <col min="9" max="9" width="10.7109375" customWidth="1"/>
    <col min="10" max="10" width="5.7109375" customWidth="1"/>
  </cols>
  <sheetData>
    <row r="1" spans="1:16" ht="25.35" customHeight="1">
      <c r="A1" s="628" t="s">
        <v>1531</v>
      </c>
      <c r="B1" s="629"/>
      <c r="C1" s="629"/>
      <c r="D1" s="629"/>
      <c r="E1" s="629"/>
      <c r="F1" s="629"/>
      <c r="G1" s="629"/>
      <c r="H1" s="629"/>
      <c r="I1" s="629"/>
      <c r="J1" s="629"/>
    </row>
    <row r="2" spans="1:16" ht="25.35" customHeight="1" thickBot="1">
      <c r="A2" s="567" t="s">
        <v>915</v>
      </c>
      <c r="B2" s="568"/>
      <c r="C2" s="568"/>
      <c r="D2" s="568"/>
      <c r="E2" s="568"/>
      <c r="F2" s="568"/>
      <c r="G2" s="568"/>
      <c r="H2" s="568"/>
      <c r="I2" s="568"/>
      <c r="J2" s="568"/>
    </row>
    <row r="3" spans="1:16" s="104" customFormat="1" ht="22.35" customHeight="1">
      <c r="A3" s="595" t="s">
        <v>699</v>
      </c>
      <c r="B3" s="596"/>
      <c r="C3" s="596"/>
      <c r="D3" s="597"/>
      <c r="E3" s="598" t="s">
        <v>704</v>
      </c>
      <c r="F3" s="599"/>
      <c r="G3" s="599"/>
      <c r="H3" s="599"/>
      <c r="I3" s="599"/>
      <c r="J3" s="600"/>
    </row>
    <row r="4" spans="1:16" ht="18" customHeight="1">
      <c r="A4" s="130" t="s">
        <v>1563</v>
      </c>
      <c r="B4" s="555"/>
      <c r="C4" s="556"/>
      <c r="D4" s="557"/>
      <c r="E4" s="601" t="s">
        <v>1569</v>
      </c>
      <c r="F4" s="602"/>
      <c r="G4" s="603"/>
      <c r="H4" s="555"/>
      <c r="I4" s="556"/>
      <c r="J4" s="557"/>
    </row>
    <row r="5" spans="1:16" ht="18" customHeight="1">
      <c r="A5" s="131" t="s">
        <v>1564</v>
      </c>
      <c r="B5" s="555"/>
      <c r="C5" s="556"/>
      <c r="D5" s="557"/>
      <c r="E5" s="583" t="s">
        <v>1570</v>
      </c>
      <c r="F5" s="584"/>
      <c r="G5" s="585"/>
      <c r="H5" s="555"/>
      <c r="I5" s="556"/>
      <c r="J5" s="557"/>
    </row>
    <row r="6" spans="1:16" ht="18" customHeight="1">
      <c r="A6" s="130" t="s">
        <v>1565</v>
      </c>
      <c r="B6" s="555"/>
      <c r="C6" s="556"/>
      <c r="D6" s="557"/>
      <c r="E6" s="558" t="s">
        <v>1571</v>
      </c>
      <c r="F6" s="559"/>
      <c r="G6" s="560"/>
      <c r="H6" s="555"/>
      <c r="I6" s="556"/>
      <c r="J6" s="557"/>
    </row>
    <row r="7" spans="1:16" ht="18" customHeight="1">
      <c r="A7" s="131" t="s">
        <v>1566</v>
      </c>
      <c r="B7" s="555"/>
      <c r="C7" s="556"/>
      <c r="D7" s="557"/>
      <c r="E7" s="583" t="s">
        <v>1572</v>
      </c>
      <c r="F7" s="584"/>
      <c r="G7" s="585"/>
      <c r="H7" s="555"/>
      <c r="I7" s="556"/>
      <c r="J7" s="557"/>
      <c r="P7" s="135"/>
    </row>
    <row r="8" spans="1:16" ht="18" customHeight="1">
      <c r="A8" s="130" t="s">
        <v>1567</v>
      </c>
      <c r="B8" s="555"/>
      <c r="C8" s="556"/>
      <c r="D8" s="557"/>
      <c r="E8" s="558" t="s">
        <v>1573</v>
      </c>
      <c r="F8" s="559"/>
      <c r="G8" s="560"/>
      <c r="H8" s="555"/>
      <c r="I8" s="556"/>
      <c r="J8" s="557"/>
    </row>
    <row r="9" spans="1:16" ht="18" customHeight="1">
      <c r="A9" s="131" t="s">
        <v>1568</v>
      </c>
      <c r="B9" s="564"/>
      <c r="C9" s="556"/>
      <c r="D9" s="557"/>
      <c r="E9" s="583" t="s">
        <v>1574</v>
      </c>
      <c r="F9" s="584"/>
      <c r="G9" s="585"/>
      <c r="H9" s="589"/>
      <c r="I9" s="590"/>
      <c r="J9" s="591"/>
    </row>
    <row r="10" spans="1:16" ht="35.1" customHeight="1">
      <c r="A10" s="472"/>
      <c r="B10" s="604"/>
      <c r="C10" s="604"/>
      <c r="D10" s="605"/>
      <c r="E10" s="586" t="s">
        <v>1575</v>
      </c>
      <c r="F10" s="587"/>
      <c r="G10" s="588"/>
      <c r="H10" s="555"/>
      <c r="I10" s="556"/>
      <c r="J10" s="557"/>
    </row>
    <row r="11" spans="1:16" ht="24.95" customHeight="1">
      <c r="A11" s="473"/>
      <c r="B11" s="565"/>
      <c r="C11" s="565"/>
      <c r="D11" s="566"/>
      <c r="E11" s="583" t="s">
        <v>1576</v>
      </c>
      <c r="F11" s="584"/>
      <c r="G11" s="585"/>
      <c r="H11" s="555"/>
      <c r="I11" s="556"/>
      <c r="J11" s="557"/>
    </row>
    <row r="12" spans="1:16" s="104" customFormat="1" ht="22.35" customHeight="1">
      <c r="A12" s="561" t="s">
        <v>700</v>
      </c>
      <c r="B12" s="562"/>
      <c r="C12" s="562"/>
      <c r="D12" s="562"/>
      <c r="E12" s="562"/>
      <c r="F12" s="562"/>
      <c r="G12" s="562"/>
      <c r="H12" s="562"/>
      <c r="I12" s="562"/>
      <c r="J12" s="563"/>
    </row>
    <row r="13" spans="1:16" ht="18" customHeight="1">
      <c r="A13" s="130" t="s">
        <v>1579</v>
      </c>
      <c r="B13" s="555"/>
      <c r="C13" s="556"/>
      <c r="D13" s="557"/>
      <c r="E13" s="580" t="s">
        <v>701</v>
      </c>
      <c r="F13" s="581"/>
      <c r="G13" s="581"/>
      <c r="H13" s="581"/>
      <c r="I13" s="581"/>
      <c r="J13" s="582"/>
    </row>
    <row r="14" spans="1:16" ht="18" customHeight="1">
      <c r="A14" s="131" t="s">
        <v>1578</v>
      </c>
      <c r="B14" s="555"/>
      <c r="C14" s="556"/>
      <c r="D14" s="557"/>
      <c r="E14" s="577" t="s">
        <v>703</v>
      </c>
      <c r="F14" s="578"/>
      <c r="G14" s="578"/>
      <c r="H14" s="578"/>
      <c r="I14" s="578"/>
      <c r="J14" s="579"/>
    </row>
    <row r="15" spans="1:16" ht="18" customHeight="1">
      <c r="A15" s="130" t="s">
        <v>1577</v>
      </c>
      <c r="B15" s="555"/>
      <c r="C15" s="556"/>
      <c r="D15" s="557"/>
      <c r="E15" s="580" t="s">
        <v>948</v>
      </c>
      <c r="F15" s="581"/>
      <c r="G15" s="581"/>
      <c r="H15" s="581"/>
      <c r="I15" s="581"/>
      <c r="J15" s="582"/>
    </row>
    <row r="16" spans="1:16" ht="18" customHeight="1">
      <c r="A16" s="131" t="s">
        <v>1580</v>
      </c>
      <c r="B16" s="555"/>
      <c r="C16" s="556"/>
      <c r="D16" s="557"/>
      <c r="E16" s="577" t="s">
        <v>948</v>
      </c>
      <c r="F16" s="578"/>
      <c r="G16" s="578"/>
      <c r="H16" s="578"/>
      <c r="I16" s="578"/>
      <c r="J16" s="579"/>
    </row>
    <row r="17" spans="1:15" ht="18" customHeight="1">
      <c r="A17" s="130" t="s">
        <v>1581</v>
      </c>
      <c r="B17" s="555"/>
      <c r="C17" s="556"/>
      <c r="D17" s="557"/>
      <c r="E17" s="580" t="s">
        <v>702</v>
      </c>
      <c r="F17" s="581"/>
      <c r="G17" s="581"/>
      <c r="H17" s="581"/>
      <c r="I17" s="581"/>
      <c r="J17" s="582"/>
    </row>
    <row r="18" spans="1:15" ht="18" customHeight="1">
      <c r="A18" s="131" t="s">
        <v>1582</v>
      </c>
      <c r="B18" s="555"/>
      <c r="C18" s="556"/>
      <c r="D18" s="557"/>
      <c r="E18" s="577" t="s">
        <v>949</v>
      </c>
      <c r="F18" s="578"/>
      <c r="G18" s="578"/>
      <c r="H18" s="578"/>
      <c r="I18" s="578"/>
      <c r="J18" s="579"/>
    </row>
    <row r="19" spans="1:15" ht="18" customHeight="1">
      <c r="A19" s="130" t="s">
        <v>1583</v>
      </c>
      <c r="B19" s="555"/>
      <c r="C19" s="556"/>
      <c r="D19" s="557"/>
      <c r="E19" s="580" t="s">
        <v>950</v>
      </c>
      <c r="F19" s="581"/>
      <c r="G19" s="581"/>
      <c r="H19" s="581"/>
      <c r="I19" s="581"/>
      <c r="J19" s="582"/>
    </row>
    <row r="20" spans="1:15" ht="18" customHeight="1" thickBot="1">
      <c r="A20" s="132" t="s">
        <v>1584</v>
      </c>
      <c r="B20" s="555"/>
      <c r="C20" s="556"/>
      <c r="D20" s="557"/>
      <c r="E20" s="618" t="s">
        <v>705</v>
      </c>
      <c r="F20" s="619"/>
      <c r="G20" s="619"/>
      <c r="H20" s="619"/>
      <c r="I20" s="619"/>
      <c r="J20" s="620"/>
    </row>
    <row r="21" spans="1:15" ht="4.1500000000000004" customHeight="1" thickBot="1">
      <c r="A21" s="127"/>
      <c r="B21" s="127"/>
      <c r="C21" s="127"/>
    </row>
    <row r="22" spans="1:15" ht="25.15" customHeight="1" thickBot="1">
      <c r="A22" s="136"/>
      <c r="B22" s="137"/>
      <c r="C22" s="623"/>
      <c r="D22" s="624"/>
      <c r="E22" s="613"/>
      <c r="F22" s="614"/>
      <c r="G22" s="138"/>
      <c r="H22" s="138"/>
      <c r="I22" s="138"/>
      <c r="J22" s="139"/>
    </row>
    <row r="23" spans="1:15" ht="4.1500000000000004" customHeight="1">
      <c r="A23" s="127"/>
      <c r="B23" s="127"/>
      <c r="C23" s="127"/>
    </row>
    <row r="24" spans="1:15" ht="34.9" customHeight="1" thickBot="1">
      <c r="A24" s="612"/>
      <c r="B24" s="612"/>
      <c r="C24" s="612"/>
      <c r="D24" s="612"/>
      <c r="E24" s="612"/>
      <c r="F24" s="612"/>
      <c r="G24" s="612"/>
      <c r="H24" s="612"/>
      <c r="I24" s="612"/>
      <c r="J24" s="612"/>
    </row>
    <row r="25" spans="1:15" s="104" customFormat="1" ht="45" customHeight="1" thickBot="1">
      <c r="A25" s="621" t="s">
        <v>761</v>
      </c>
      <c r="B25" s="622"/>
      <c r="C25" s="100" t="s">
        <v>728</v>
      </c>
      <c r="D25" s="625" t="s">
        <v>762</v>
      </c>
      <c r="E25" s="622"/>
      <c r="F25" s="101" t="s">
        <v>728</v>
      </c>
      <c r="G25" s="626" t="s">
        <v>927</v>
      </c>
      <c r="H25" s="627"/>
      <c r="I25" s="622"/>
      <c r="J25" s="102" t="s">
        <v>728</v>
      </c>
    </row>
    <row r="26" spans="1:15" ht="16.350000000000001" customHeight="1">
      <c r="A26" s="593" t="s">
        <v>751</v>
      </c>
      <c r="B26" s="594"/>
      <c r="C26" s="83">
        <f>SUM(Equipment!D40)</f>
        <v>0</v>
      </c>
      <c r="D26" s="593" t="s">
        <v>753</v>
      </c>
      <c r="E26" s="594"/>
      <c r="F26" s="84">
        <f>SUM('Cardiovascular-Thoracic'!D24)</f>
        <v>0</v>
      </c>
      <c r="G26" s="593" t="s">
        <v>1732</v>
      </c>
      <c r="H26" s="594"/>
      <c r="I26" s="594"/>
      <c r="J26" s="82">
        <f>SUM('Ancillary Sets'!B17)</f>
        <v>0</v>
      </c>
    </row>
    <row r="27" spans="1:15" ht="16.350000000000001" customHeight="1">
      <c r="A27" s="571" t="s">
        <v>908</v>
      </c>
      <c r="B27" s="574"/>
      <c r="C27" s="83">
        <f>SUM('Towers, Scopes, ETC'!B52)</f>
        <v>0</v>
      </c>
      <c r="D27" s="571" t="s">
        <v>754</v>
      </c>
      <c r="E27" s="574"/>
      <c r="F27" s="84">
        <f>SUM(Endoscopic!D72)</f>
        <v>0</v>
      </c>
      <c r="G27" s="571" t="s">
        <v>1789</v>
      </c>
      <c r="H27" s="574"/>
      <c r="I27" s="574"/>
      <c r="J27" s="83"/>
    </row>
    <row r="28" spans="1:15" ht="16.350000000000001" customHeight="1">
      <c r="A28" s="571" t="s">
        <v>752</v>
      </c>
      <c r="B28" s="574"/>
      <c r="C28" s="83">
        <f>SUM(CORE!D66)</f>
        <v>0</v>
      </c>
      <c r="D28" s="571" t="s">
        <v>755</v>
      </c>
      <c r="E28" s="574"/>
      <c r="F28" s="84">
        <f>SUM('Dental-CMF-ENT-Plastics Special'!D74)</f>
        <v>0</v>
      </c>
      <c r="G28" s="592" t="s">
        <v>891</v>
      </c>
      <c r="H28" s="574"/>
      <c r="I28" s="574"/>
      <c r="J28" s="112">
        <f>SUM('Cleaning-Disposable-PPE Kits'!D65)</f>
        <v>0</v>
      </c>
    </row>
    <row r="29" spans="1:15" ht="16.350000000000001" customHeight="1">
      <c r="A29" s="571" t="s">
        <v>1673</v>
      </c>
      <c r="B29" s="572"/>
      <c r="C29" s="83">
        <f>SUM('System 4-5'!C71)</f>
        <v>0</v>
      </c>
      <c r="D29" s="571" t="s">
        <v>756</v>
      </c>
      <c r="E29" s="574"/>
      <c r="F29" s="84">
        <f>SUM('General Soft Tissue'!D377)</f>
        <v>0</v>
      </c>
      <c r="G29" s="592" t="s">
        <v>1046</v>
      </c>
      <c r="H29" s="572"/>
      <c r="I29" s="572"/>
      <c r="J29" s="207">
        <f>SUM(Disposables!B145)</f>
        <v>0</v>
      </c>
    </row>
    <row r="30" spans="1:15" ht="16.350000000000001" customHeight="1">
      <c r="A30" s="571" t="s">
        <v>1674</v>
      </c>
      <c r="B30" s="572"/>
      <c r="C30" s="471">
        <f>SUM('SYSTEM 7'!C71)</f>
        <v>0</v>
      </c>
      <c r="D30" s="571" t="s">
        <v>757</v>
      </c>
      <c r="E30" s="574"/>
      <c r="F30" s="84">
        <f>SUM('GYN-GU-Urology'!D17)</f>
        <v>0</v>
      </c>
      <c r="G30" s="615" t="s">
        <v>1083</v>
      </c>
      <c r="H30" s="616"/>
      <c r="I30" s="617"/>
      <c r="J30" s="336">
        <f>SUM('Disposables (Burs - Blades)'!D92)</f>
        <v>0</v>
      </c>
      <c r="M30" s="128"/>
      <c r="N30" s="128"/>
      <c r="O30" s="128"/>
    </row>
    <row r="31" spans="1:15" ht="16.350000000000001" customHeight="1">
      <c r="A31" s="573"/>
      <c r="B31" s="574"/>
      <c r="C31" s="115"/>
      <c r="D31" s="571" t="s">
        <v>758</v>
      </c>
      <c r="E31" s="574"/>
      <c r="F31" s="81">
        <f>SUM('Ortho-Spine-Neuro-CMF'!D221)</f>
        <v>0</v>
      </c>
      <c r="G31" s="606" t="s">
        <v>1672</v>
      </c>
      <c r="H31" s="607"/>
      <c r="I31" s="608"/>
      <c r="J31" s="114"/>
    </row>
    <row r="32" spans="1:15" ht="16.350000000000001" customHeight="1" thickBot="1">
      <c r="A32" s="575"/>
      <c r="B32" s="576"/>
      <c r="C32" s="103"/>
      <c r="D32" s="569"/>
      <c r="E32" s="570"/>
      <c r="F32" s="113"/>
      <c r="G32" s="609"/>
      <c r="H32" s="610"/>
      <c r="I32" s="611"/>
      <c r="J32" s="208"/>
    </row>
    <row r="33" ht="16.350000000000001" customHeight="1"/>
  </sheetData>
  <sheetProtection algorithmName="SHA-512" hashValue="lJkyAi4X4VLLe/J40Frjch0APRdeT2g3VnOXMSWOxLcDBhWTnKX6dHEsX2xGRpE0ZLVxxf6Kd15ht/h6ypkq3g==" saltValue="A/ywR0AsWrVsCOX7Lt3r4w==" spinCount="100000" sheet="1" objects="1" scenarios="1"/>
  <mergeCells count="72">
    <mergeCell ref="A1:J1"/>
    <mergeCell ref="G29:I29"/>
    <mergeCell ref="B17:D17"/>
    <mergeCell ref="B18:D18"/>
    <mergeCell ref="B19:D19"/>
    <mergeCell ref="B20:D20"/>
    <mergeCell ref="E17:J17"/>
    <mergeCell ref="A29:B29"/>
    <mergeCell ref="D27:E27"/>
    <mergeCell ref="D28:E28"/>
    <mergeCell ref="D29:E29"/>
    <mergeCell ref="B15:D15"/>
    <mergeCell ref="B16:D16"/>
    <mergeCell ref="B7:D7"/>
    <mergeCell ref="D26:E26"/>
    <mergeCell ref="G26:I26"/>
    <mergeCell ref="A27:B27"/>
    <mergeCell ref="G31:I31"/>
    <mergeCell ref="G32:I32"/>
    <mergeCell ref="E14:J14"/>
    <mergeCell ref="A24:J24"/>
    <mergeCell ref="E22:F22"/>
    <mergeCell ref="B14:D14"/>
    <mergeCell ref="G30:I30"/>
    <mergeCell ref="E20:J20"/>
    <mergeCell ref="E15:J15"/>
    <mergeCell ref="E16:J16"/>
    <mergeCell ref="A25:B25"/>
    <mergeCell ref="C22:D22"/>
    <mergeCell ref="D25:E25"/>
    <mergeCell ref="G25:I25"/>
    <mergeCell ref="A28:B28"/>
    <mergeCell ref="G27:I27"/>
    <mergeCell ref="G28:I28"/>
    <mergeCell ref="A26:B26"/>
    <mergeCell ref="A3:D3"/>
    <mergeCell ref="H4:J4"/>
    <mergeCell ref="H5:J5"/>
    <mergeCell ref="E3:J3"/>
    <mergeCell ref="B4:D4"/>
    <mergeCell ref="B5:D5"/>
    <mergeCell ref="E5:G5"/>
    <mergeCell ref="E4:G4"/>
    <mergeCell ref="B6:D6"/>
    <mergeCell ref="H6:J6"/>
    <mergeCell ref="E13:J13"/>
    <mergeCell ref="E7:G7"/>
    <mergeCell ref="B10:D10"/>
    <mergeCell ref="A2:J2"/>
    <mergeCell ref="D32:E32"/>
    <mergeCell ref="A30:B30"/>
    <mergeCell ref="A31:B31"/>
    <mergeCell ref="A32:B32"/>
    <mergeCell ref="D31:E31"/>
    <mergeCell ref="D30:E30"/>
    <mergeCell ref="E18:J18"/>
    <mergeCell ref="E19:J19"/>
    <mergeCell ref="E8:G8"/>
    <mergeCell ref="E9:G9"/>
    <mergeCell ref="E10:G10"/>
    <mergeCell ref="E11:G11"/>
    <mergeCell ref="B8:D8"/>
    <mergeCell ref="H8:J8"/>
    <mergeCell ref="H9:J9"/>
    <mergeCell ref="H7:J7"/>
    <mergeCell ref="E6:G6"/>
    <mergeCell ref="A12:J12"/>
    <mergeCell ref="B13:D13"/>
    <mergeCell ref="H11:J11"/>
    <mergeCell ref="B9:D9"/>
    <mergeCell ref="H10:J10"/>
    <mergeCell ref="B11:D11"/>
  </mergeCells>
  <conditionalFormatting sqref="B4:D9">
    <cfRule type="containsBlanks" dxfId="120" priority="3">
      <formula>LEN(TRIM(B4))=0</formula>
    </cfRule>
  </conditionalFormatting>
  <conditionalFormatting sqref="H4:J11">
    <cfRule type="containsBlanks" dxfId="119" priority="2">
      <formula>LEN(TRIM(H4))=0</formula>
    </cfRule>
  </conditionalFormatting>
  <conditionalFormatting sqref="B13:D20">
    <cfRule type="containsBlanks" dxfId="118" priority="1">
      <formula>LEN(TRIM(B13))=0</formula>
    </cfRule>
  </conditionalFormatting>
  <hyperlinks>
    <hyperlink ref="A26" location="Equipment!A1" display="EQUIPMENT"/>
    <hyperlink ref="D26" location="'Cardiovascular-Thoracic'!A1" display="CARDIOVASCULAR - THORACIC"/>
    <hyperlink ref="D27" location="Endoscopic!A1" display="ENDOSCOPIC"/>
    <hyperlink ref="D28" location="'Dental-CMF-ENT-Plastics Special'!A1" display="DENTAL-CMF-PLASTICS"/>
    <hyperlink ref="D29" location="'General Soft Tissue'!A1" display="GENERAL SOFT TISSUE"/>
    <hyperlink ref="D30" location="'GYN-GU-Urology'!A1" display="GYN-GU-UROLOGY"/>
    <hyperlink ref="D31" location="'Ortho-Spine-Neuro-CMF'!A1" display="ORTHO-SPINE-NEURO-CMF"/>
    <hyperlink ref="G26" location="'Ancillary Sets'!A1" display="ANCILLARY SETS"/>
    <hyperlink ref="A29" location="'System 5'!A1" display="SYSTEM 5"/>
    <hyperlink ref="A28" location="CORE!A1" display="CORE"/>
    <hyperlink ref="A27" location="'Towers, Scopes, ETC'!A1" display="TOWERS, SCOPES, ETC"/>
    <hyperlink ref="G27" location="'Set Details'!A1" display="SET DISCRIPTIONS"/>
    <hyperlink ref="G28" location="'Cleaning-Disposable-PPE Kits'!A1" display="CLEANING-DISPOSABLE-PPE KITS"/>
    <hyperlink ref="A2:J2" r:id="rId1" display="Send Completed Form to Quotes@MEDSourceRental.com"/>
    <hyperlink ref="G29:I29" location="Disposables!A1" display="DISPOSABLES (Miscellaneous)"/>
    <hyperlink ref="G30:I30" location="'Disposables (Burs - Blades)'!A1" display="POWER DISPOSABLES (Burs/Blades)"/>
    <hyperlink ref="G31:I31" location="'CORE Bur Attachments'!A1" display="CORE HIGH SPEED ATTACHMENTS"/>
    <hyperlink ref="A30:B30" location="'SYSTEM 7'!A1" display="SYSTEM 7 POWER"/>
    <hyperlink ref="A29:B29" location="'System 4-5'!A1" display="SYSTEM 4/ 5 POWER"/>
  </hyperlinks>
  <pageMargins left="0.2" right="0.2" top="0.5" bottom="0.5" header="0.3" footer="0.3"/>
  <pageSetup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5" name="Button 1">
              <controlPr defaultSize="0" print="0" autoFill="0" autoPict="0" macro="[0]!RunFind">
                <anchor moveWithCells="1" sizeWithCells="1">
                  <from>
                    <xdr:col>4</xdr:col>
                    <xdr:colOff>19050</xdr:colOff>
                    <xdr:row>21</xdr:row>
                    <xdr:rowOff>19050</xdr:rowOff>
                  </from>
                  <to>
                    <xdr:col>5</xdr:col>
                    <xdr:colOff>371475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3" tint="0.79998168889431442"/>
  </sheetPr>
  <dimension ref="A1:E377"/>
  <sheetViews>
    <sheetView zoomScale="115" zoomScaleNormal="115" workbookViewId="0">
      <selection activeCell="I15" sqref="I15"/>
    </sheetView>
  </sheetViews>
  <sheetFormatPr defaultColWidth="9.140625" defaultRowHeight="12.75"/>
  <cols>
    <col min="1" max="1" width="45.7109375" style="1" customWidth="1"/>
    <col min="2" max="2" width="11.85546875" style="1" customWidth="1"/>
    <col min="3" max="3" width="8.5703125" style="1" hidden="1" customWidth="1"/>
    <col min="4" max="4" width="9.85546875" style="72" bestFit="1" customWidth="1"/>
    <col min="5" max="5" width="7.7109375" style="1" customWidth="1"/>
    <col min="6" max="16384" width="9.140625" style="1"/>
  </cols>
  <sheetData>
    <row r="1" spans="1:5" s="5" customFormat="1" ht="13.9" customHeight="1">
      <c r="A1" s="691" t="s">
        <v>756</v>
      </c>
      <c r="B1" s="692"/>
      <c r="C1" s="692"/>
      <c r="D1" s="692"/>
      <c r="E1" s="693"/>
    </row>
    <row r="2" spans="1:5" s="5" customFormat="1" ht="13.9" customHeight="1">
      <c r="A2" s="689" t="s">
        <v>1592</v>
      </c>
      <c r="B2" s="690"/>
      <c r="C2" s="690"/>
      <c r="D2" s="690"/>
      <c r="E2" s="694"/>
    </row>
    <row r="3" spans="1:5" s="5" customFormat="1" ht="13.9" customHeight="1" thickBot="1">
      <c r="A3" s="696" t="s">
        <v>185</v>
      </c>
      <c r="B3" s="697"/>
      <c r="C3" s="697"/>
      <c r="D3" s="698"/>
      <c r="E3" s="695"/>
    </row>
    <row r="4" spans="1:5" s="5" customFormat="1" ht="13.9" customHeight="1" thickBot="1">
      <c r="A4" s="386" t="s">
        <v>1</v>
      </c>
      <c r="B4" s="387" t="s">
        <v>0</v>
      </c>
      <c r="C4" s="388" t="s">
        <v>5</v>
      </c>
      <c r="D4" s="389" t="s">
        <v>1549</v>
      </c>
      <c r="E4" s="382"/>
    </row>
    <row r="5" spans="1:5" s="5" customFormat="1" ht="16.899999999999999" customHeight="1">
      <c r="A5" s="34" t="s">
        <v>1734</v>
      </c>
      <c r="B5" s="14" t="s">
        <v>1735</v>
      </c>
      <c r="C5" s="14">
        <v>2</v>
      </c>
      <c r="D5" s="122"/>
      <c r="E5" s="704"/>
    </row>
    <row r="6" spans="1:5" s="5" customFormat="1" ht="16.899999999999999" customHeight="1">
      <c r="A6" s="37" t="s">
        <v>1736</v>
      </c>
      <c r="B6" s="6" t="s">
        <v>19</v>
      </c>
      <c r="C6" s="6"/>
      <c r="D6" s="118"/>
      <c r="E6" s="704"/>
    </row>
    <row r="7" spans="1:5" s="5" customFormat="1" ht="16.899999999999999" customHeight="1">
      <c r="A7" s="37" t="s">
        <v>1737</v>
      </c>
      <c r="B7" s="6" t="s">
        <v>1735</v>
      </c>
      <c r="C7" s="6"/>
      <c r="D7" s="118"/>
      <c r="E7" s="704"/>
    </row>
    <row r="8" spans="1:5" s="5" customFormat="1" ht="16.899999999999999" customHeight="1">
      <c r="A8" s="37" t="s">
        <v>1738</v>
      </c>
      <c r="B8" s="6" t="s">
        <v>19</v>
      </c>
      <c r="C8" s="6"/>
      <c r="D8" s="118"/>
      <c r="E8" s="704"/>
    </row>
    <row r="9" spans="1:5" s="5" customFormat="1" ht="16.899999999999999" customHeight="1">
      <c r="A9" s="37" t="s">
        <v>172</v>
      </c>
      <c r="B9" s="6" t="s">
        <v>10</v>
      </c>
      <c r="C9" s="6"/>
      <c r="D9" s="118"/>
      <c r="E9" s="704"/>
    </row>
    <row r="10" spans="1:5" s="5" customFormat="1" ht="16.899999999999999" customHeight="1">
      <c r="A10" s="37" t="s">
        <v>521</v>
      </c>
      <c r="B10" s="6" t="s">
        <v>143</v>
      </c>
      <c r="C10" s="4">
        <v>69</v>
      </c>
      <c r="D10" s="117"/>
      <c r="E10" s="705"/>
    </row>
    <row r="11" spans="1:5" s="5" customFormat="1" ht="16.899999999999999" customHeight="1">
      <c r="A11" s="35" t="s">
        <v>375</v>
      </c>
      <c r="B11" s="4" t="s">
        <v>147</v>
      </c>
      <c r="C11" s="4">
        <v>16</v>
      </c>
      <c r="D11" s="117"/>
      <c r="E11" s="705"/>
    </row>
    <row r="12" spans="1:5" s="5" customFormat="1" ht="16.899999999999999" customHeight="1">
      <c r="A12" s="35" t="s">
        <v>367</v>
      </c>
      <c r="B12" s="4" t="s">
        <v>201</v>
      </c>
      <c r="C12" s="4">
        <v>46</v>
      </c>
      <c r="D12" s="117"/>
      <c r="E12" s="705"/>
    </row>
    <row r="13" spans="1:5" s="5" customFormat="1" ht="16.899999999999999" customHeight="1">
      <c r="A13" s="35" t="s">
        <v>37</v>
      </c>
      <c r="B13" s="12" t="s">
        <v>235</v>
      </c>
      <c r="C13" s="4">
        <v>19</v>
      </c>
      <c r="D13" s="117"/>
      <c r="E13" s="705"/>
    </row>
    <row r="14" spans="1:5" s="5" customFormat="1" ht="16.899999999999999" customHeight="1">
      <c r="A14" s="35" t="s">
        <v>120</v>
      </c>
      <c r="B14" s="12" t="s">
        <v>143</v>
      </c>
      <c r="C14" s="4">
        <v>2</v>
      </c>
      <c r="D14" s="117"/>
      <c r="E14" s="705"/>
    </row>
    <row r="15" spans="1:5" s="5" customFormat="1" ht="16.899999999999999" customHeight="1">
      <c r="A15" s="35" t="s">
        <v>192</v>
      </c>
      <c r="B15" s="4" t="s">
        <v>325</v>
      </c>
      <c r="C15" s="4">
        <v>60</v>
      </c>
      <c r="D15" s="117"/>
      <c r="E15" s="705"/>
    </row>
    <row r="16" spans="1:5" s="5" customFormat="1" ht="16.899999999999999" customHeight="1">
      <c r="A16" s="35" t="s">
        <v>193</v>
      </c>
      <c r="B16" s="4" t="s">
        <v>325</v>
      </c>
      <c r="C16" s="4">
        <v>111</v>
      </c>
      <c r="D16" s="117"/>
      <c r="E16" s="705"/>
    </row>
    <row r="17" spans="1:5" s="5" customFormat="1" ht="16.899999999999999" customHeight="1">
      <c r="A17" s="35" t="s">
        <v>240</v>
      </c>
      <c r="B17" s="4" t="s">
        <v>3</v>
      </c>
      <c r="C17" s="4">
        <v>1</v>
      </c>
      <c r="D17" s="117"/>
      <c r="E17" s="705"/>
    </row>
    <row r="18" spans="1:5" s="5" customFormat="1" ht="16.899999999999999" customHeight="1">
      <c r="A18" s="35" t="s">
        <v>416</v>
      </c>
      <c r="B18" s="4" t="s">
        <v>3</v>
      </c>
      <c r="C18" s="4">
        <v>7</v>
      </c>
      <c r="D18" s="117"/>
      <c r="E18" s="705"/>
    </row>
    <row r="19" spans="1:5" s="5" customFormat="1" ht="16.899999999999999" customHeight="1">
      <c r="A19" s="35" t="s">
        <v>175</v>
      </c>
      <c r="B19" s="4" t="s">
        <v>11</v>
      </c>
      <c r="C19" s="4">
        <v>1</v>
      </c>
      <c r="D19" s="117"/>
      <c r="E19" s="705"/>
    </row>
    <row r="20" spans="1:5" s="5" customFormat="1" ht="16.899999999999999" customHeight="1">
      <c r="A20" s="35" t="s">
        <v>236</v>
      </c>
      <c r="B20" s="4" t="s">
        <v>11</v>
      </c>
      <c r="C20" s="4">
        <v>4</v>
      </c>
      <c r="D20" s="117"/>
      <c r="E20" s="705"/>
    </row>
    <row r="21" spans="1:5" s="5" customFormat="1" ht="16.899999999999999" customHeight="1">
      <c r="A21" s="35" t="s">
        <v>237</v>
      </c>
      <c r="B21" s="4" t="s">
        <v>11</v>
      </c>
      <c r="C21" s="4">
        <v>18</v>
      </c>
      <c r="D21" s="117"/>
      <c r="E21" s="705"/>
    </row>
    <row r="22" spans="1:5" s="5" customFormat="1" ht="16.899999999999999" customHeight="1">
      <c r="A22" s="35" t="s">
        <v>187</v>
      </c>
      <c r="B22" s="4" t="s">
        <v>21</v>
      </c>
      <c r="C22" s="4">
        <v>2</v>
      </c>
      <c r="D22" s="117"/>
      <c r="E22" s="705"/>
    </row>
    <row r="23" spans="1:5" s="5" customFormat="1" ht="16.899999999999999" customHeight="1">
      <c r="A23" s="35" t="s">
        <v>1538</v>
      </c>
      <c r="B23" s="4" t="s">
        <v>18</v>
      </c>
      <c r="C23" s="4"/>
      <c r="D23" s="117"/>
      <c r="E23" s="705"/>
    </row>
    <row r="24" spans="1:5" s="5" customFormat="1" ht="16.899999999999999" customHeight="1">
      <c r="A24" s="35" t="s">
        <v>211</v>
      </c>
      <c r="B24" s="4" t="s">
        <v>210</v>
      </c>
      <c r="C24" s="4">
        <v>30</v>
      </c>
      <c r="D24" s="117"/>
      <c r="E24" s="705"/>
    </row>
    <row r="25" spans="1:5" s="5" customFormat="1" ht="16.899999999999999" customHeight="1">
      <c r="A25" s="35" t="s">
        <v>41</v>
      </c>
      <c r="B25" s="4" t="s">
        <v>144</v>
      </c>
      <c r="C25" s="4">
        <v>53</v>
      </c>
      <c r="D25" s="117"/>
      <c r="E25" s="705"/>
    </row>
    <row r="26" spans="1:5" s="5" customFormat="1" ht="16.899999999999999" customHeight="1">
      <c r="A26" s="35" t="s">
        <v>212</v>
      </c>
      <c r="B26" s="4" t="s">
        <v>9</v>
      </c>
      <c r="C26" s="4">
        <v>11</v>
      </c>
      <c r="D26" s="117"/>
      <c r="E26" s="705"/>
    </row>
    <row r="27" spans="1:5" s="5" customFormat="1" ht="16.899999999999999" customHeight="1">
      <c r="A27" s="35" t="s">
        <v>40</v>
      </c>
      <c r="B27" s="4" t="s">
        <v>10</v>
      </c>
      <c r="C27" s="4">
        <v>46</v>
      </c>
      <c r="D27" s="117"/>
      <c r="E27" s="705"/>
    </row>
    <row r="28" spans="1:5" s="5" customFormat="1" ht="16.899999999999999" customHeight="1">
      <c r="A28" s="35" t="s">
        <v>238</v>
      </c>
      <c r="B28" s="4" t="s">
        <v>13</v>
      </c>
      <c r="C28" s="4">
        <v>4</v>
      </c>
      <c r="D28" s="117"/>
      <c r="E28" s="705"/>
    </row>
    <row r="29" spans="1:5" s="5" customFormat="1" ht="16.899999999999999" customHeight="1">
      <c r="A29" s="35" t="s">
        <v>341</v>
      </c>
      <c r="B29" s="4" t="s">
        <v>20</v>
      </c>
      <c r="C29" s="4">
        <v>24</v>
      </c>
      <c r="D29" s="117"/>
      <c r="E29" s="705"/>
    </row>
    <row r="30" spans="1:5" s="5" customFormat="1" ht="16.899999999999999" customHeight="1">
      <c r="A30" s="35" t="s">
        <v>169</v>
      </c>
      <c r="B30" s="4" t="s">
        <v>4</v>
      </c>
      <c r="C30" s="4">
        <v>2</v>
      </c>
      <c r="D30" s="117"/>
      <c r="E30" s="705"/>
    </row>
    <row r="31" spans="1:5" s="5" customFormat="1" ht="16.899999999999999" customHeight="1">
      <c r="A31" s="35" t="s">
        <v>198</v>
      </c>
      <c r="B31" s="4" t="s">
        <v>16</v>
      </c>
      <c r="C31" s="4">
        <v>19</v>
      </c>
      <c r="D31" s="117"/>
      <c r="E31" s="705"/>
    </row>
    <row r="32" spans="1:5" s="5" customFormat="1" ht="16.899999999999999" customHeight="1">
      <c r="A32" s="35" t="s">
        <v>599</v>
      </c>
      <c r="B32" s="4" t="s">
        <v>248</v>
      </c>
      <c r="C32" s="4">
        <v>39</v>
      </c>
      <c r="D32" s="117"/>
      <c r="E32" s="705"/>
    </row>
    <row r="33" spans="1:5" s="5" customFormat="1" ht="16.899999999999999" customHeight="1">
      <c r="A33" s="35" t="s">
        <v>127</v>
      </c>
      <c r="B33" s="4" t="s">
        <v>6</v>
      </c>
      <c r="C33" s="4">
        <v>18</v>
      </c>
      <c r="D33" s="117"/>
      <c r="E33" s="705"/>
    </row>
    <row r="34" spans="1:5" s="5" customFormat="1" ht="16.899999999999999" customHeight="1">
      <c r="A34" s="35" t="s">
        <v>579</v>
      </c>
      <c r="B34" s="4" t="s">
        <v>607</v>
      </c>
      <c r="C34" s="4">
        <v>48</v>
      </c>
      <c r="D34" s="117"/>
      <c r="E34" s="705"/>
    </row>
    <row r="35" spans="1:5" s="5" customFormat="1" ht="16.899999999999999" customHeight="1">
      <c r="A35" s="35" t="s">
        <v>598</v>
      </c>
      <c r="B35" s="4" t="s">
        <v>647</v>
      </c>
      <c r="C35" s="4">
        <v>42</v>
      </c>
      <c r="D35" s="117"/>
      <c r="E35" s="705"/>
    </row>
    <row r="36" spans="1:5" s="5" customFormat="1" ht="16.899999999999999" customHeight="1">
      <c r="A36" s="35" t="s">
        <v>128</v>
      </c>
      <c r="B36" s="4" t="s">
        <v>629</v>
      </c>
      <c r="C36" s="4">
        <v>48</v>
      </c>
      <c r="D36" s="117"/>
      <c r="E36" s="705"/>
    </row>
    <row r="37" spans="1:5" s="5" customFormat="1" ht="16.899999999999999" customHeight="1">
      <c r="A37" s="35" t="s">
        <v>183</v>
      </c>
      <c r="B37" s="4" t="s">
        <v>11</v>
      </c>
      <c r="C37" s="4">
        <v>1</v>
      </c>
      <c r="D37" s="117"/>
      <c r="E37" s="705"/>
    </row>
    <row r="38" spans="1:5" s="5" customFormat="1" ht="16.899999999999999" customHeight="1">
      <c r="A38" s="35" t="s">
        <v>146</v>
      </c>
      <c r="B38" s="4" t="s">
        <v>200</v>
      </c>
      <c r="C38" s="4">
        <v>29</v>
      </c>
      <c r="D38" s="117"/>
      <c r="E38" s="705"/>
    </row>
    <row r="39" spans="1:5" s="8" customFormat="1" ht="16.899999999999999" customHeight="1">
      <c r="A39" s="35" t="s">
        <v>199</v>
      </c>
      <c r="B39" s="4" t="s">
        <v>147</v>
      </c>
      <c r="C39" s="4">
        <v>20</v>
      </c>
      <c r="D39" s="117"/>
      <c r="E39" s="705"/>
    </row>
    <row r="40" spans="1:5" s="5" customFormat="1" ht="16.899999999999999" customHeight="1">
      <c r="A40" s="35" t="s">
        <v>57</v>
      </c>
      <c r="B40" s="4" t="s">
        <v>381</v>
      </c>
      <c r="C40" s="4">
        <v>15</v>
      </c>
      <c r="D40" s="117"/>
      <c r="E40" s="705"/>
    </row>
    <row r="41" spans="1:5" s="5" customFormat="1" ht="16.899999999999999" customHeight="1">
      <c r="A41" s="35" t="s">
        <v>209</v>
      </c>
      <c r="B41" s="4" t="s">
        <v>207</v>
      </c>
      <c r="C41" s="4">
        <v>25</v>
      </c>
      <c r="D41" s="117"/>
      <c r="E41" s="705"/>
    </row>
    <row r="42" spans="1:5" s="5" customFormat="1" ht="16.899999999999999" customHeight="1">
      <c r="A42" s="35" t="s">
        <v>531</v>
      </c>
      <c r="B42" s="4" t="s">
        <v>532</v>
      </c>
      <c r="C42" s="4">
        <v>18</v>
      </c>
      <c r="D42" s="117"/>
      <c r="E42" s="705"/>
    </row>
    <row r="43" spans="1:5" s="5" customFormat="1" ht="16.899999999999999" customHeight="1">
      <c r="A43" s="35" t="s">
        <v>58</v>
      </c>
      <c r="B43" s="4" t="s">
        <v>197</v>
      </c>
      <c r="C43" s="4">
        <v>44</v>
      </c>
      <c r="D43" s="117"/>
      <c r="E43" s="705"/>
    </row>
    <row r="44" spans="1:5" s="5" customFormat="1" ht="16.899999999999999" customHeight="1" thickBot="1">
      <c r="A44" s="353" t="s">
        <v>208</v>
      </c>
      <c r="B44" s="354" t="s">
        <v>207</v>
      </c>
      <c r="C44" s="354">
        <v>21</v>
      </c>
      <c r="D44" s="355"/>
      <c r="E44" s="706"/>
    </row>
    <row r="45" spans="1:5" s="5" customFormat="1" ht="9" customHeight="1" thickBot="1">
      <c r="A45" s="358"/>
      <c r="B45" s="24"/>
      <c r="C45" s="24"/>
      <c r="D45" s="357"/>
    </row>
    <row r="46" spans="1:5" s="5" customFormat="1" ht="13.9" customHeight="1">
      <c r="A46" s="691" t="s">
        <v>756</v>
      </c>
      <c r="B46" s="692"/>
      <c r="C46" s="692"/>
      <c r="D46" s="692"/>
      <c r="E46" s="693"/>
    </row>
    <row r="47" spans="1:5" s="5" customFormat="1" ht="13.9" customHeight="1">
      <c r="A47" s="689" t="s">
        <v>1592</v>
      </c>
      <c r="B47" s="690"/>
      <c r="C47" s="690"/>
      <c r="D47" s="690"/>
      <c r="E47" s="694"/>
    </row>
    <row r="48" spans="1:5" s="5" customFormat="1" ht="13.9" customHeight="1" thickBot="1">
      <c r="A48" s="696" t="s">
        <v>1593</v>
      </c>
      <c r="B48" s="697"/>
      <c r="C48" s="697"/>
      <c r="D48" s="698"/>
      <c r="E48" s="695"/>
    </row>
    <row r="49" spans="1:5" s="5" customFormat="1" ht="13.9" customHeight="1" thickBot="1">
      <c r="A49" s="386" t="s">
        <v>1</v>
      </c>
      <c r="B49" s="387" t="s">
        <v>0</v>
      </c>
      <c r="C49" s="388" t="s">
        <v>5</v>
      </c>
      <c r="D49" s="389" t="s">
        <v>1549</v>
      </c>
      <c r="E49" s="707"/>
    </row>
    <row r="50" spans="1:5" s="5" customFormat="1" ht="16.899999999999999" customHeight="1">
      <c r="A50" s="34" t="s">
        <v>546</v>
      </c>
      <c r="B50" s="14" t="s">
        <v>16</v>
      </c>
      <c r="C50" s="14">
        <v>88</v>
      </c>
      <c r="D50" s="122"/>
      <c r="E50" s="708"/>
    </row>
    <row r="51" spans="1:5" s="5" customFormat="1" ht="16.899999999999999" customHeight="1">
      <c r="A51" s="35" t="s">
        <v>174</v>
      </c>
      <c r="B51" s="4" t="s">
        <v>16</v>
      </c>
      <c r="C51" s="4">
        <v>3</v>
      </c>
      <c r="D51" s="117"/>
      <c r="E51" s="708"/>
    </row>
    <row r="52" spans="1:5" s="5" customFormat="1" ht="16.899999999999999" customHeight="1">
      <c r="A52" s="35" t="s">
        <v>239</v>
      </c>
      <c r="B52" s="4" t="s">
        <v>16</v>
      </c>
      <c r="C52" s="4">
        <v>32</v>
      </c>
      <c r="D52" s="117"/>
      <c r="E52" s="708"/>
    </row>
    <row r="53" spans="1:5" s="5" customFormat="1" ht="16.899999999999999" customHeight="1">
      <c r="A53" s="35" t="s">
        <v>640</v>
      </c>
      <c r="B53" s="4" t="s">
        <v>391</v>
      </c>
      <c r="C53" s="4">
        <v>13</v>
      </c>
      <c r="D53" s="117"/>
      <c r="E53" s="708"/>
    </row>
    <row r="54" spans="1:5" s="5" customFormat="1" ht="16.899999999999999" customHeight="1">
      <c r="A54" s="40" t="s">
        <v>177</v>
      </c>
      <c r="B54" s="11" t="s">
        <v>16</v>
      </c>
      <c r="C54" s="4">
        <v>1</v>
      </c>
      <c r="D54" s="117"/>
      <c r="E54" s="708"/>
    </row>
    <row r="55" spans="1:5" s="5" customFormat="1" ht="16.899999999999999" customHeight="1" thickBot="1">
      <c r="A55" s="353"/>
      <c r="B55" s="354"/>
      <c r="C55" s="354"/>
      <c r="D55" s="355"/>
      <c r="E55" s="708"/>
    </row>
    <row r="56" spans="1:5" s="5" customFormat="1" ht="16.899999999999999" customHeight="1" thickBot="1">
      <c r="A56" s="678" t="s">
        <v>131</v>
      </c>
      <c r="B56" s="679"/>
      <c r="C56" s="679"/>
      <c r="D56" s="679"/>
      <c r="E56" s="708"/>
    </row>
    <row r="57" spans="1:5" s="5" customFormat="1" ht="13.9" customHeight="1" thickBot="1">
      <c r="A57" s="386" t="s">
        <v>1</v>
      </c>
      <c r="B57" s="387" t="s">
        <v>0</v>
      </c>
      <c r="C57" s="388" t="s">
        <v>5</v>
      </c>
      <c r="D57" s="389" t="s">
        <v>1549</v>
      </c>
      <c r="E57" s="708"/>
    </row>
    <row r="58" spans="1:5" s="5" customFormat="1" ht="16.899999999999999" customHeight="1">
      <c r="A58" s="34" t="s">
        <v>597</v>
      </c>
      <c r="B58" s="31" t="s">
        <v>15</v>
      </c>
      <c r="C58" s="14">
        <v>32</v>
      </c>
      <c r="D58" s="122"/>
      <c r="E58" s="708"/>
    </row>
    <row r="59" spans="1:5" s="5" customFormat="1" ht="16.899999999999999" customHeight="1">
      <c r="A59" s="37" t="s">
        <v>520</v>
      </c>
      <c r="B59" s="6" t="s">
        <v>16</v>
      </c>
      <c r="C59" s="6">
        <v>14</v>
      </c>
      <c r="D59" s="118"/>
      <c r="E59" s="708"/>
    </row>
    <row r="60" spans="1:5" s="5" customFormat="1" ht="16.899999999999999" customHeight="1">
      <c r="A60" s="37" t="s">
        <v>245</v>
      </c>
      <c r="B60" s="6" t="s">
        <v>635</v>
      </c>
      <c r="C60" s="4">
        <v>24</v>
      </c>
      <c r="D60" s="117"/>
      <c r="E60" s="708"/>
    </row>
    <row r="61" spans="1:5" s="5" customFormat="1" ht="16.899999999999999" customHeight="1">
      <c r="A61" s="35" t="s">
        <v>685</v>
      </c>
      <c r="B61" s="4" t="s">
        <v>21</v>
      </c>
      <c r="C61" s="4">
        <v>14</v>
      </c>
      <c r="D61" s="117"/>
      <c r="E61" s="708"/>
    </row>
    <row r="62" spans="1:5" s="5" customFormat="1" ht="16.899999999999999" customHeight="1" thickBot="1">
      <c r="A62" s="353" t="s">
        <v>686</v>
      </c>
      <c r="B62" s="354" t="s">
        <v>21</v>
      </c>
      <c r="C62" s="354">
        <v>11</v>
      </c>
      <c r="D62" s="355"/>
      <c r="E62" s="708"/>
    </row>
    <row r="63" spans="1:5" s="5" customFormat="1" ht="16.899999999999999" customHeight="1" thickBot="1">
      <c r="A63" s="678" t="s">
        <v>56</v>
      </c>
      <c r="B63" s="679"/>
      <c r="C63" s="679"/>
      <c r="D63" s="679"/>
      <c r="E63" s="708"/>
    </row>
    <row r="64" spans="1:5" s="5" customFormat="1" ht="13.9" customHeight="1" thickBot="1">
      <c r="A64" s="386" t="s">
        <v>1</v>
      </c>
      <c r="B64" s="387" t="s">
        <v>0</v>
      </c>
      <c r="C64" s="388" t="s">
        <v>5</v>
      </c>
      <c r="D64" s="389" t="s">
        <v>1549</v>
      </c>
      <c r="E64" s="708"/>
    </row>
    <row r="65" spans="1:5" s="5" customFormat="1" ht="16.899999999999999" customHeight="1">
      <c r="A65" s="34" t="s">
        <v>652</v>
      </c>
      <c r="B65" s="31" t="s">
        <v>200</v>
      </c>
      <c r="C65" s="14">
        <v>15</v>
      </c>
      <c r="D65" s="122"/>
      <c r="E65" s="708"/>
    </row>
    <row r="66" spans="1:5" s="5" customFormat="1" ht="16.899999999999999" customHeight="1">
      <c r="A66" s="37" t="s">
        <v>345</v>
      </c>
      <c r="B66" s="6" t="s">
        <v>144</v>
      </c>
      <c r="C66" s="6">
        <v>6</v>
      </c>
      <c r="D66" s="118"/>
      <c r="E66" s="708"/>
    </row>
    <row r="67" spans="1:5" s="5" customFormat="1" ht="16.899999999999999" customHeight="1">
      <c r="A67" s="35" t="s">
        <v>346</v>
      </c>
      <c r="B67" s="4" t="s">
        <v>207</v>
      </c>
      <c r="C67" s="4">
        <v>3</v>
      </c>
      <c r="D67" s="117"/>
      <c r="E67" s="708"/>
    </row>
    <row r="68" spans="1:5" s="5" customFormat="1" ht="16.899999999999999" customHeight="1">
      <c r="A68" s="37" t="s">
        <v>194</v>
      </c>
      <c r="B68" s="6" t="s">
        <v>10</v>
      </c>
      <c r="C68" s="4">
        <v>9</v>
      </c>
      <c r="D68" s="118"/>
      <c r="E68" s="708"/>
    </row>
    <row r="69" spans="1:5" s="5" customFormat="1" ht="16.899999999999999" customHeight="1">
      <c r="A69" s="37" t="s">
        <v>410</v>
      </c>
      <c r="B69" s="6" t="s">
        <v>200</v>
      </c>
      <c r="C69" s="4">
        <v>51</v>
      </c>
      <c r="D69" s="118"/>
      <c r="E69" s="708"/>
    </row>
    <row r="70" spans="1:5" s="5" customFormat="1" ht="16.899999999999999" customHeight="1">
      <c r="A70" s="35" t="s">
        <v>64</v>
      </c>
      <c r="B70" s="4" t="s">
        <v>144</v>
      </c>
      <c r="C70" s="4">
        <v>37</v>
      </c>
      <c r="D70" s="117"/>
      <c r="E70" s="708"/>
    </row>
    <row r="71" spans="1:5" s="5" customFormat="1" ht="16.899999999999999" customHeight="1">
      <c r="A71" s="35" t="s">
        <v>344</v>
      </c>
      <c r="B71" s="4" t="s">
        <v>2</v>
      </c>
      <c r="C71" s="4">
        <v>12</v>
      </c>
      <c r="D71" s="117"/>
      <c r="E71" s="708"/>
    </row>
    <row r="72" spans="1:5" s="5" customFormat="1" ht="16.899999999999999" customHeight="1">
      <c r="A72" s="35" t="s">
        <v>87</v>
      </c>
      <c r="B72" s="4" t="s">
        <v>649</v>
      </c>
      <c r="C72" s="4">
        <v>18</v>
      </c>
      <c r="D72" s="117"/>
      <c r="E72" s="708"/>
    </row>
    <row r="73" spans="1:5" s="5" customFormat="1" ht="16.899999999999999" customHeight="1">
      <c r="A73" s="35" t="s">
        <v>265</v>
      </c>
      <c r="B73" s="4" t="s">
        <v>654</v>
      </c>
      <c r="C73" s="4">
        <v>25</v>
      </c>
      <c r="D73" s="117"/>
      <c r="E73" s="708"/>
    </row>
    <row r="74" spans="1:5" s="5" customFormat="1" ht="16.899999999999999" customHeight="1" thickBot="1">
      <c r="A74" s="353" t="s">
        <v>409</v>
      </c>
      <c r="B74" s="354" t="s">
        <v>153</v>
      </c>
      <c r="C74" s="354">
        <v>14</v>
      </c>
      <c r="D74" s="355"/>
      <c r="E74" s="708"/>
    </row>
    <row r="75" spans="1:5" s="5" customFormat="1" ht="16.899999999999999" customHeight="1" thickBot="1">
      <c r="A75" s="678" t="s">
        <v>1587</v>
      </c>
      <c r="B75" s="679"/>
      <c r="C75" s="679"/>
      <c r="D75" s="679"/>
      <c r="E75" s="708"/>
    </row>
    <row r="76" spans="1:5" s="5" customFormat="1" ht="13.9" customHeight="1" thickBot="1">
      <c r="A76" s="386" t="s">
        <v>1</v>
      </c>
      <c r="B76" s="387" t="s">
        <v>0</v>
      </c>
      <c r="C76" s="388" t="s">
        <v>5</v>
      </c>
      <c r="D76" s="389" t="s">
        <v>1549</v>
      </c>
      <c r="E76" s="708"/>
    </row>
    <row r="77" spans="1:5" s="5" customFormat="1" ht="16.899999999999999" customHeight="1">
      <c r="A77" s="34" t="s">
        <v>250</v>
      </c>
      <c r="B77" s="14" t="s">
        <v>2</v>
      </c>
      <c r="C77" s="14">
        <v>30</v>
      </c>
      <c r="D77" s="122"/>
      <c r="E77" s="708"/>
    </row>
    <row r="78" spans="1:5" s="5" customFormat="1" ht="16.899999999999999" customHeight="1">
      <c r="A78" s="35" t="s">
        <v>121</v>
      </c>
      <c r="B78" s="4" t="s">
        <v>10</v>
      </c>
      <c r="C78" s="4">
        <v>99</v>
      </c>
      <c r="D78" s="117"/>
      <c r="E78" s="708"/>
    </row>
    <row r="79" spans="1:5" s="5" customFormat="1" ht="16.899999999999999" customHeight="1">
      <c r="A79" s="35" t="s">
        <v>662</v>
      </c>
      <c r="B79" s="4" t="s">
        <v>15</v>
      </c>
      <c r="C79" s="4">
        <v>2</v>
      </c>
      <c r="D79" s="117"/>
      <c r="E79" s="708"/>
    </row>
    <row r="80" spans="1:5" s="5" customFormat="1" ht="16.899999999999999" customHeight="1">
      <c r="A80" s="35" t="s">
        <v>47</v>
      </c>
      <c r="B80" s="4" t="s">
        <v>261</v>
      </c>
      <c r="C80" s="4">
        <v>21</v>
      </c>
      <c r="D80" s="117"/>
      <c r="E80" s="708"/>
    </row>
    <row r="81" spans="1:5" s="5" customFormat="1" ht="16.899999999999999" customHeight="1">
      <c r="A81" s="35" t="s">
        <v>369</v>
      </c>
      <c r="B81" s="4" t="s">
        <v>22</v>
      </c>
      <c r="C81" s="4">
        <v>16</v>
      </c>
      <c r="D81" s="117"/>
      <c r="E81" s="708"/>
    </row>
    <row r="82" spans="1:5" s="5" customFormat="1" ht="16.899999999999999" customHeight="1">
      <c r="A82" s="35" t="s">
        <v>296</v>
      </c>
      <c r="B82" s="4" t="s">
        <v>22</v>
      </c>
      <c r="C82" s="4">
        <v>1</v>
      </c>
      <c r="D82" s="117"/>
      <c r="E82" s="708"/>
    </row>
    <row r="83" spans="1:5" s="5" customFormat="1" ht="16.899999999999999" customHeight="1">
      <c r="A83" s="35" t="s">
        <v>368</v>
      </c>
      <c r="B83" s="4" t="s">
        <v>22</v>
      </c>
      <c r="C83" s="4">
        <v>4</v>
      </c>
      <c r="D83" s="117"/>
      <c r="E83" s="708"/>
    </row>
    <row r="84" spans="1:5" s="5" customFormat="1" ht="16.899999999999999" customHeight="1">
      <c r="A84" s="35" t="s">
        <v>251</v>
      </c>
      <c r="B84" s="4" t="s">
        <v>10</v>
      </c>
      <c r="C84" s="4">
        <v>8</v>
      </c>
      <c r="D84" s="117"/>
      <c r="E84" s="708"/>
    </row>
    <row r="85" spans="1:5" s="5" customFormat="1" ht="16.899999999999999" customHeight="1">
      <c r="A85" s="35" t="s">
        <v>680</v>
      </c>
      <c r="B85" s="4" t="s">
        <v>16</v>
      </c>
      <c r="C85" s="4">
        <v>5</v>
      </c>
      <c r="D85" s="117"/>
      <c r="E85" s="708"/>
    </row>
    <row r="86" spans="1:5" s="5" customFormat="1" ht="16.899999999999999" customHeight="1">
      <c r="A86" s="38" t="s">
        <v>681</v>
      </c>
      <c r="B86" s="18" t="s">
        <v>12</v>
      </c>
      <c r="C86" s="4">
        <v>9</v>
      </c>
      <c r="D86" s="117"/>
      <c r="E86" s="708"/>
    </row>
    <row r="87" spans="1:5" s="5" customFormat="1" ht="16.899999999999999" customHeight="1">
      <c r="A87" s="38" t="s">
        <v>376</v>
      </c>
      <c r="B87" s="18" t="s">
        <v>15</v>
      </c>
      <c r="C87" s="4">
        <v>5</v>
      </c>
      <c r="D87" s="117"/>
      <c r="E87" s="708"/>
    </row>
    <row r="88" spans="1:5" s="5" customFormat="1" ht="16.899999999999999" customHeight="1">
      <c r="A88" s="38" t="s">
        <v>377</v>
      </c>
      <c r="B88" s="18" t="s">
        <v>15</v>
      </c>
      <c r="C88" s="4">
        <v>1</v>
      </c>
      <c r="D88" s="117"/>
      <c r="E88" s="708"/>
    </row>
    <row r="89" spans="1:5" s="5" customFormat="1" ht="16.899999999999999" customHeight="1">
      <c r="A89" s="35" t="s">
        <v>48</v>
      </c>
      <c r="B89" s="4" t="s">
        <v>4</v>
      </c>
      <c r="C89" s="4">
        <v>37</v>
      </c>
      <c r="D89" s="117"/>
      <c r="E89" s="708"/>
    </row>
    <row r="90" spans="1:5" s="5" customFormat="1" ht="16.899999999999999" customHeight="1" thickBot="1">
      <c r="A90" s="353" t="s">
        <v>191</v>
      </c>
      <c r="B90" s="354" t="s">
        <v>15</v>
      </c>
      <c r="C90" s="354">
        <v>7</v>
      </c>
      <c r="D90" s="355"/>
      <c r="E90" s="709"/>
    </row>
    <row r="91" spans="1:5" s="5" customFormat="1" ht="9" customHeight="1" thickBot="1">
      <c r="A91" s="358"/>
      <c r="B91" s="24"/>
      <c r="C91" s="24"/>
      <c r="D91" s="357"/>
    </row>
    <row r="92" spans="1:5" s="5" customFormat="1" ht="13.9" customHeight="1">
      <c r="A92" s="691" t="s">
        <v>756</v>
      </c>
      <c r="B92" s="692"/>
      <c r="C92" s="692"/>
      <c r="D92" s="692"/>
      <c r="E92" s="693"/>
    </row>
    <row r="93" spans="1:5" s="5" customFormat="1" ht="13.9" customHeight="1">
      <c r="A93" s="689" t="s">
        <v>1592</v>
      </c>
      <c r="B93" s="690"/>
      <c r="C93" s="690"/>
      <c r="D93" s="690"/>
      <c r="E93" s="694"/>
    </row>
    <row r="94" spans="1:5" s="5" customFormat="1" ht="13.9" customHeight="1" thickBot="1">
      <c r="A94" s="696" t="s">
        <v>1594</v>
      </c>
      <c r="B94" s="697"/>
      <c r="C94" s="697"/>
      <c r="D94" s="698"/>
      <c r="E94" s="695"/>
    </row>
    <row r="95" spans="1:5" s="5" customFormat="1" ht="13.9" customHeight="1" thickBot="1">
      <c r="A95" s="386" t="s">
        <v>1</v>
      </c>
      <c r="B95" s="387" t="s">
        <v>0</v>
      </c>
      <c r="C95" s="388" t="s">
        <v>5</v>
      </c>
      <c r="D95" s="389" t="s">
        <v>1549</v>
      </c>
      <c r="E95" s="710"/>
    </row>
    <row r="96" spans="1:5" s="5" customFormat="1" ht="16.899999999999999" customHeight="1">
      <c r="A96" s="35" t="s">
        <v>661</v>
      </c>
      <c r="B96" s="4" t="s">
        <v>15</v>
      </c>
      <c r="C96" s="4">
        <v>2</v>
      </c>
      <c r="D96" s="117"/>
      <c r="E96" s="711"/>
    </row>
    <row r="97" spans="1:5" s="5" customFormat="1" ht="16.899999999999999" customHeight="1">
      <c r="A97" s="35" t="s">
        <v>49</v>
      </c>
      <c r="B97" s="4" t="s">
        <v>3</v>
      </c>
      <c r="C97" s="4">
        <v>39</v>
      </c>
      <c r="D97" s="117"/>
      <c r="E97" s="711"/>
    </row>
    <row r="98" spans="1:5" s="5" customFormat="1" ht="16.899999999999999" customHeight="1">
      <c r="A98" s="35" t="s">
        <v>524</v>
      </c>
      <c r="B98" s="4" t="s">
        <v>22</v>
      </c>
      <c r="C98" s="4">
        <v>5</v>
      </c>
      <c r="D98" s="117"/>
      <c r="E98" s="711"/>
    </row>
    <row r="99" spans="1:5" s="5" customFormat="1" ht="16.899999999999999" customHeight="1">
      <c r="A99" s="35" t="s">
        <v>525</v>
      </c>
      <c r="B99" s="4" t="s">
        <v>22</v>
      </c>
      <c r="C99" s="4">
        <v>5</v>
      </c>
      <c r="D99" s="117"/>
      <c r="E99" s="711"/>
    </row>
    <row r="100" spans="1:5" s="5" customFormat="1" ht="16.899999999999999" customHeight="1">
      <c r="A100" s="35" t="s">
        <v>526</v>
      </c>
      <c r="B100" s="4" t="s">
        <v>9</v>
      </c>
      <c r="C100" s="4">
        <v>5</v>
      </c>
      <c r="D100" s="117"/>
      <c r="E100" s="711"/>
    </row>
    <row r="101" spans="1:5" s="5" customFormat="1" ht="16.899999999999999" customHeight="1">
      <c r="A101" s="35" t="s">
        <v>366</v>
      </c>
      <c r="B101" s="4" t="s">
        <v>16</v>
      </c>
      <c r="C101" s="4">
        <v>7</v>
      </c>
      <c r="D101" s="117"/>
      <c r="E101" s="711"/>
    </row>
    <row r="102" spans="1:5" s="5" customFormat="1" ht="16.899999999999999" customHeight="1">
      <c r="A102" s="35" t="s">
        <v>297</v>
      </c>
      <c r="B102" s="4" t="s">
        <v>252</v>
      </c>
      <c r="C102" s="4">
        <v>40</v>
      </c>
      <c r="D102" s="117"/>
      <c r="E102" s="711"/>
    </row>
    <row r="103" spans="1:5" s="5" customFormat="1" ht="16.899999999999999" customHeight="1">
      <c r="A103" s="35" t="s">
        <v>298</v>
      </c>
      <c r="B103" s="4" t="s">
        <v>252</v>
      </c>
      <c r="C103" s="4">
        <v>15</v>
      </c>
      <c r="D103" s="117"/>
      <c r="E103" s="711"/>
    </row>
    <row r="104" spans="1:5" s="5" customFormat="1" ht="16.899999999999999" customHeight="1">
      <c r="A104" s="35" t="s">
        <v>299</v>
      </c>
      <c r="B104" s="4" t="s">
        <v>2</v>
      </c>
      <c r="C104" s="4">
        <v>52</v>
      </c>
      <c r="D104" s="117"/>
      <c r="E104" s="711"/>
    </row>
    <row r="105" spans="1:5" s="5" customFormat="1" ht="16.899999999999999" customHeight="1">
      <c r="A105" s="35" t="s">
        <v>300</v>
      </c>
      <c r="B105" s="4" t="s">
        <v>9</v>
      </c>
      <c r="C105" s="4">
        <v>11</v>
      </c>
      <c r="D105" s="117"/>
      <c r="E105" s="711"/>
    </row>
    <row r="106" spans="1:5" s="5" customFormat="1" ht="16.899999999999999" customHeight="1">
      <c r="A106" s="35" t="s">
        <v>301</v>
      </c>
      <c r="B106" s="4" t="s">
        <v>252</v>
      </c>
      <c r="C106" s="4">
        <v>16</v>
      </c>
      <c r="D106" s="117"/>
      <c r="E106" s="711"/>
    </row>
    <row r="107" spans="1:5" s="5" customFormat="1" ht="16.899999999999999" customHeight="1">
      <c r="A107" s="35" t="s">
        <v>171</v>
      </c>
      <c r="B107" s="4" t="s">
        <v>15</v>
      </c>
      <c r="C107" s="4">
        <v>1</v>
      </c>
      <c r="D107" s="117"/>
      <c r="E107" s="711"/>
    </row>
    <row r="108" spans="1:5" s="5" customFormat="1" ht="16.899999999999999" customHeight="1">
      <c r="A108" s="35" t="s">
        <v>253</v>
      </c>
      <c r="B108" s="4" t="s">
        <v>15</v>
      </c>
      <c r="C108" s="4">
        <v>8</v>
      </c>
      <c r="D108" s="117"/>
      <c r="E108" s="711"/>
    </row>
    <row r="109" spans="1:5" s="5" customFormat="1" ht="16.899999999999999" customHeight="1">
      <c r="A109" s="35" t="s">
        <v>433</v>
      </c>
      <c r="B109" s="4" t="s">
        <v>16</v>
      </c>
      <c r="C109" s="4">
        <v>6</v>
      </c>
      <c r="D109" s="117"/>
      <c r="E109" s="711"/>
    </row>
    <row r="110" spans="1:5" s="5" customFormat="1" ht="16.899999999999999" customHeight="1">
      <c r="A110" s="35" t="s">
        <v>217</v>
      </c>
      <c r="B110" s="4" t="s">
        <v>16</v>
      </c>
      <c r="C110" s="4">
        <v>34</v>
      </c>
      <c r="D110" s="117"/>
      <c r="E110" s="711"/>
    </row>
    <row r="111" spans="1:5" s="5" customFormat="1" ht="16.899999999999999" customHeight="1">
      <c r="A111" s="35" t="s">
        <v>189</v>
      </c>
      <c r="B111" s="4" t="s">
        <v>15</v>
      </c>
      <c r="C111" s="4">
        <v>18</v>
      </c>
      <c r="D111" s="117"/>
      <c r="E111" s="711"/>
    </row>
    <row r="112" spans="1:5" s="5" customFormat="1" ht="16.899999999999999" customHeight="1">
      <c r="A112" s="35" t="s">
        <v>51</v>
      </c>
      <c r="B112" s="4" t="s">
        <v>607</v>
      </c>
      <c r="C112" s="4">
        <v>15</v>
      </c>
      <c r="D112" s="117"/>
      <c r="E112" s="711"/>
    </row>
    <row r="113" spans="1:5" s="5" customFormat="1" ht="16.899999999999999" customHeight="1">
      <c r="A113" s="35" t="s">
        <v>50</v>
      </c>
      <c r="B113" s="4" t="s">
        <v>150</v>
      </c>
      <c r="C113" s="4">
        <v>56</v>
      </c>
      <c r="D113" s="117"/>
      <c r="E113" s="711"/>
    </row>
    <row r="114" spans="1:5" s="5" customFormat="1" ht="16.899999999999999" customHeight="1">
      <c r="A114" s="35" t="s">
        <v>363</v>
      </c>
      <c r="B114" s="4" t="s">
        <v>21</v>
      </c>
      <c r="C114" s="4">
        <v>10</v>
      </c>
      <c r="D114" s="117"/>
      <c r="E114" s="711"/>
    </row>
    <row r="115" spans="1:5" s="5" customFormat="1" ht="16.899999999999999" customHeight="1">
      <c r="A115" s="35" t="s">
        <v>362</v>
      </c>
      <c r="B115" s="4" t="s">
        <v>21</v>
      </c>
      <c r="C115" s="4">
        <v>23</v>
      </c>
      <c r="D115" s="117"/>
      <c r="E115" s="711"/>
    </row>
    <row r="116" spans="1:5" s="5" customFormat="1" ht="16.899999999999999" customHeight="1">
      <c r="A116" s="35" t="s">
        <v>361</v>
      </c>
      <c r="B116" s="4" t="s">
        <v>151</v>
      </c>
      <c r="C116" s="4">
        <v>9</v>
      </c>
      <c r="D116" s="117"/>
      <c r="E116" s="711"/>
    </row>
    <row r="117" spans="1:5" s="5" customFormat="1" ht="16.899999999999999" customHeight="1">
      <c r="A117" s="35" t="s">
        <v>364</v>
      </c>
      <c r="B117" s="4" t="s">
        <v>20</v>
      </c>
      <c r="C117" s="4">
        <v>1</v>
      </c>
      <c r="D117" s="117"/>
      <c r="E117" s="711"/>
    </row>
    <row r="118" spans="1:5" s="16" customFormat="1" ht="16.899999999999999" customHeight="1">
      <c r="A118" s="35" t="s">
        <v>603</v>
      </c>
      <c r="B118" s="4" t="s">
        <v>22</v>
      </c>
      <c r="C118" s="4">
        <v>1</v>
      </c>
      <c r="D118" s="117"/>
      <c r="E118" s="711"/>
    </row>
    <row r="119" spans="1:5" s="5" customFormat="1" ht="16.899999999999999" customHeight="1">
      <c r="A119" s="35" t="s">
        <v>165</v>
      </c>
      <c r="B119" s="4" t="s">
        <v>4</v>
      </c>
      <c r="C119" s="4">
        <v>12</v>
      </c>
      <c r="D119" s="117"/>
      <c r="E119" s="711"/>
    </row>
    <row r="120" spans="1:5" s="5" customFormat="1" ht="16.899999999999999" customHeight="1">
      <c r="A120" s="35" t="s">
        <v>52</v>
      </c>
      <c r="B120" s="4" t="s">
        <v>11</v>
      </c>
      <c r="C120" s="4">
        <v>30</v>
      </c>
      <c r="D120" s="117"/>
      <c r="E120" s="711"/>
    </row>
    <row r="121" spans="1:5" s="5" customFormat="1" ht="16.899999999999999" customHeight="1">
      <c r="A121" s="35" t="s">
        <v>182</v>
      </c>
      <c r="B121" s="13" t="s">
        <v>15</v>
      </c>
      <c r="C121" s="4">
        <v>7</v>
      </c>
      <c r="D121" s="117"/>
      <c r="E121" s="711"/>
    </row>
    <row r="122" spans="1:5" s="5" customFormat="1" ht="16.899999999999999" customHeight="1">
      <c r="A122" s="35" t="s">
        <v>339</v>
      </c>
      <c r="B122" s="4" t="s">
        <v>12</v>
      </c>
      <c r="C122" s="4">
        <v>10</v>
      </c>
      <c r="D122" s="117"/>
      <c r="E122" s="711"/>
    </row>
    <row r="123" spans="1:5" s="5" customFormat="1" ht="16.899999999999999" customHeight="1">
      <c r="A123" s="35" t="s">
        <v>566</v>
      </c>
      <c r="B123" s="4" t="s">
        <v>26</v>
      </c>
      <c r="C123" s="4">
        <v>29</v>
      </c>
      <c r="D123" s="117"/>
      <c r="E123" s="711"/>
    </row>
    <row r="124" spans="1:5" s="5" customFormat="1" ht="16.899999999999999" customHeight="1">
      <c r="A124" s="36" t="s">
        <v>53</v>
      </c>
      <c r="B124" s="11" t="s">
        <v>3</v>
      </c>
      <c r="C124" s="11"/>
      <c r="D124" s="121"/>
      <c r="E124" s="711"/>
    </row>
    <row r="125" spans="1:5" s="5" customFormat="1" ht="16.899999999999999" customHeight="1" thickBot="1">
      <c r="A125" s="353" t="s">
        <v>1539</v>
      </c>
      <c r="B125" s="354" t="s">
        <v>21</v>
      </c>
      <c r="C125" s="354">
        <v>11</v>
      </c>
      <c r="D125" s="355"/>
      <c r="E125" s="712"/>
    </row>
    <row r="126" spans="1:5" s="5" customFormat="1" ht="10.15" customHeight="1" thickBot="1">
      <c r="A126" s="358"/>
      <c r="B126" s="24"/>
      <c r="C126" s="24"/>
      <c r="D126" s="357"/>
    </row>
    <row r="127" spans="1:5" s="5" customFormat="1" ht="13.9" customHeight="1">
      <c r="A127" s="691" t="s">
        <v>756</v>
      </c>
      <c r="B127" s="692"/>
      <c r="C127" s="692"/>
      <c r="D127" s="692"/>
      <c r="E127" s="693"/>
    </row>
    <row r="128" spans="1:5" s="5" customFormat="1" ht="13.9" customHeight="1">
      <c r="A128" s="689" t="s">
        <v>1592</v>
      </c>
      <c r="B128" s="690"/>
      <c r="C128" s="690"/>
      <c r="D128" s="690"/>
      <c r="E128" s="694"/>
    </row>
    <row r="129" spans="1:5" s="5" customFormat="1" ht="13.9" customHeight="1" thickBot="1">
      <c r="A129" s="696" t="s">
        <v>1594</v>
      </c>
      <c r="B129" s="697"/>
      <c r="C129" s="697"/>
      <c r="D129" s="698"/>
      <c r="E129" s="695"/>
    </row>
    <row r="130" spans="1:5" s="5" customFormat="1" ht="13.9" customHeight="1" thickBot="1">
      <c r="A130" s="386" t="s">
        <v>1</v>
      </c>
      <c r="B130" s="387" t="s">
        <v>0</v>
      </c>
      <c r="C130" s="388" t="s">
        <v>5</v>
      </c>
      <c r="D130" s="389" t="s">
        <v>1549</v>
      </c>
      <c r="E130" s="710"/>
    </row>
    <row r="131" spans="1:5" s="5" customFormat="1" ht="16.899999999999999" customHeight="1">
      <c r="A131" s="35" t="s">
        <v>919</v>
      </c>
      <c r="B131" s="4" t="s">
        <v>21</v>
      </c>
      <c r="C131" s="4"/>
      <c r="D131" s="117"/>
      <c r="E131" s="705"/>
    </row>
    <row r="132" spans="1:5" s="5" customFormat="1" ht="16.899999999999999" customHeight="1">
      <c r="A132" s="35" t="s">
        <v>404</v>
      </c>
      <c r="B132" s="4" t="s">
        <v>21</v>
      </c>
      <c r="C132" s="4">
        <v>3</v>
      </c>
      <c r="D132" s="117"/>
      <c r="E132" s="705"/>
    </row>
    <row r="133" spans="1:5" s="5" customFormat="1" ht="16.899999999999999" customHeight="1">
      <c r="A133" s="35" t="s">
        <v>335</v>
      </c>
      <c r="B133" s="4" t="s">
        <v>3</v>
      </c>
      <c r="C133" s="4">
        <v>30</v>
      </c>
      <c r="D133" s="117"/>
      <c r="E133" s="705"/>
    </row>
    <row r="134" spans="1:5" s="5" customFormat="1" ht="16.899999999999999" customHeight="1">
      <c r="A134" s="35" t="s">
        <v>336</v>
      </c>
      <c r="B134" s="4" t="s">
        <v>3</v>
      </c>
      <c r="C134" s="4">
        <v>30</v>
      </c>
      <c r="D134" s="117"/>
      <c r="E134" s="705"/>
    </row>
    <row r="135" spans="1:5" s="5" customFormat="1" ht="16.899999999999999" customHeight="1">
      <c r="A135" s="35" t="s">
        <v>464</v>
      </c>
      <c r="B135" s="4" t="s">
        <v>3</v>
      </c>
      <c r="C135" s="4">
        <v>10</v>
      </c>
      <c r="D135" s="117"/>
      <c r="E135" s="705"/>
    </row>
    <row r="136" spans="1:5" s="5" customFormat="1" ht="16.899999999999999" customHeight="1">
      <c r="A136" s="35" t="s">
        <v>465</v>
      </c>
      <c r="B136" s="4" t="s">
        <v>3</v>
      </c>
      <c r="C136" s="4">
        <v>7</v>
      </c>
      <c r="D136" s="117"/>
      <c r="E136" s="705"/>
    </row>
    <row r="137" spans="1:5" s="5" customFormat="1" ht="16.899999999999999" customHeight="1">
      <c r="A137" s="35" t="s">
        <v>475</v>
      </c>
      <c r="B137" s="4" t="s">
        <v>476</v>
      </c>
      <c r="C137" s="4">
        <v>6</v>
      </c>
      <c r="D137" s="117"/>
      <c r="E137" s="705"/>
    </row>
    <row r="138" spans="1:5" s="5" customFormat="1" ht="16.899999999999999" customHeight="1">
      <c r="A138" s="35" t="s">
        <v>466</v>
      </c>
      <c r="B138" s="4" t="s">
        <v>12</v>
      </c>
      <c r="C138" s="4">
        <v>20</v>
      </c>
      <c r="D138" s="117"/>
      <c r="E138" s="705"/>
    </row>
    <row r="139" spans="1:5" s="5" customFormat="1" ht="16.899999999999999" customHeight="1">
      <c r="A139" s="35" t="s">
        <v>467</v>
      </c>
      <c r="B139" s="4" t="s">
        <v>3</v>
      </c>
      <c r="C139" s="4">
        <v>26</v>
      </c>
      <c r="D139" s="117"/>
      <c r="E139" s="705"/>
    </row>
    <row r="140" spans="1:5" s="5" customFormat="1" ht="16.899999999999999" customHeight="1">
      <c r="A140" s="35" t="s">
        <v>468</v>
      </c>
      <c r="B140" s="4" t="s">
        <v>22</v>
      </c>
      <c r="C140" s="4">
        <v>2</v>
      </c>
      <c r="D140" s="117"/>
      <c r="E140" s="705"/>
    </row>
    <row r="141" spans="1:5" s="5" customFormat="1" ht="16.899999999999999" customHeight="1">
      <c r="A141" s="35" t="s">
        <v>527</v>
      </c>
      <c r="B141" s="4" t="s">
        <v>22</v>
      </c>
      <c r="C141" s="4">
        <v>6</v>
      </c>
      <c r="D141" s="117"/>
      <c r="E141" s="705"/>
    </row>
    <row r="142" spans="1:5" s="5" customFormat="1" ht="16.899999999999999" customHeight="1">
      <c r="A142" s="35" t="s">
        <v>435</v>
      </c>
      <c r="B142" s="4" t="s">
        <v>2</v>
      </c>
      <c r="C142" s="4">
        <v>5</v>
      </c>
      <c r="D142" s="117"/>
      <c r="E142" s="705"/>
    </row>
    <row r="143" spans="1:5" s="5" customFormat="1" ht="16.899999999999999" customHeight="1">
      <c r="A143" s="35" t="s">
        <v>604</v>
      </c>
      <c r="B143" s="4" t="s">
        <v>12</v>
      </c>
      <c r="C143" s="4">
        <v>2</v>
      </c>
      <c r="D143" s="117"/>
      <c r="E143" s="705"/>
    </row>
    <row r="144" spans="1:5" s="5" customFormat="1" ht="16.899999999999999" customHeight="1">
      <c r="A144" s="35" t="s">
        <v>430</v>
      </c>
      <c r="B144" s="4" t="s">
        <v>15</v>
      </c>
      <c r="C144" s="4">
        <v>6</v>
      </c>
      <c r="D144" s="117"/>
      <c r="E144" s="705"/>
    </row>
    <row r="145" spans="1:5" s="5" customFormat="1" ht="16.899999999999999" customHeight="1">
      <c r="A145" s="35" t="s">
        <v>482</v>
      </c>
      <c r="B145" s="4" t="s">
        <v>15</v>
      </c>
      <c r="C145" s="4">
        <v>5</v>
      </c>
      <c r="D145" s="117"/>
      <c r="E145" s="705"/>
    </row>
    <row r="146" spans="1:5" s="5" customFormat="1" ht="16.899999999999999" customHeight="1">
      <c r="A146" s="35" t="s">
        <v>483</v>
      </c>
      <c r="B146" s="4" t="s">
        <v>15</v>
      </c>
      <c r="C146" s="4">
        <v>4</v>
      </c>
      <c r="D146" s="117"/>
      <c r="E146" s="705"/>
    </row>
    <row r="147" spans="1:5" s="5" customFormat="1" ht="16.899999999999999" customHeight="1">
      <c r="A147" s="35" t="s">
        <v>437</v>
      </c>
      <c r="B147" s="4" t="s">
        <v>2</v>
      </c>
      <c r="C147" s="4">
        <v>2</v>
      </c>
      <c r="D147" s="117"/>
      <c r="E147" s="705"/>
    </row>
    <row r="148" spans="1:5" s="5" customFormat="1" ht="16.899999999999999" customHeight="1">
      <c r="A148" s="35" t="s">
        <v>436</v>
      </c>
      <c r="B148" s="4" t="s">
        <v>2</v>
      </c>
      <c r="C148" s="4">
        <v>2</v>
      </c>
      <c r="D148" s="117"/>
      <c r="E148" s="705"/>
    </row>
    <row r="149" spans="1:5" s="5" customFormat="1" ht="16.899999999999999" customHeight="1">
      <c r="A149" s="46" t="s">
        <v>533</v>
      </c>
      <c r="B149" s="4" t="s">
        <v>15</v>
      </c>
      <c r="C149" s="4">
        <v>2</v>
      </c>
      <c r="D149" s="117"/>
      <c r="E149" s="705"/>
    </row>
    <row r="150" spans="1:5" s="5" customFormat="1" ht="16.899999999999999" customHeight="1">
      <c r="A150" s="35" t="s">
        <v>479</v>
      </c>
      <c r="B150" s="4" t="s">
        <v>157</v>
      </c>
      <c r="C150" s="4">
        <v>4</v>
      </c>
      <c r="D150" s="117"/>
      <c r="E150" s="705"/>
    </row>
    <row r="151" spans="1:5" s="5" customFormat="1" ht="16.899999999999999" customHeight="1">
      <c r="A151" s="35" t="s">
        <v>564</v>
      </c>
      <c r="B151" s="4" t="s">
        <v>15</v>
      </c>
      <c r="C151" s="4">
        <v>25</v>
      </c>
      <c r="D151" s="117"/>
      <c r="E151" s="705"/>
    </row>
    <row r="152" spans="1:5" s="5" customFormat="1" ht="16.899999999999999" customHeight="1">
      <c r="A152" s="35" t="s">
        <v>254</v>
      </c>
      <c r="B152" s="4" t="s">
        <v>15</v>
      </c>
      <c r="C152" s="4">
        <v>11</v>
      </c>
      <c r="D152" s="117"/>
      <c r="E152" s="705"/>
    </row>
    <row r="153" spans="1:5" s="5" customFormat="1" ht="16.899999999999999" customHeight="1">
      <c r="A153" s="35" t="s">
        <v>65</v>
      </c>
      <c r="B153" s="4" t="s">
        <v>3</v>
      </c>
      <c r="C153" s="4">
        <v>17</v>
      </c>
      <c r="D153" s="117"/>
      <c r="E153" s="705"/>
    </row>
    <row r="154" spans="1:5" s="5" customFormat="1" ht="16.899999999999999" customHeight="1">
      <c r="A154" s="35" t="s">
        <v>54</v>
      </c>
      <c r="B154" s="4" t="s">
        <v>21</v>
      </c>
      <c r="C154" s="4">
        <v>1</v>
      </c>
      <c r="D154" s="117"/>
      <c r="E154" s="705"/>
    </row>
    <row r="155" spans="1:5" s="5" customFormat="1" ht="16.899999999999999" customHeight="1">
      <c r="A155" s="35" t="s">
        <v>360</v>
      </c>
      <c r="B155" s="4" t="s">
        <v>3</v>
      </c>
      <c r="C155" s="4">
        <v>28</v>
      </c>
      <c r="D155" s="117"/>
      <c r="E155" s="705"/>
    </row>
    <row r="156" spans="1:5" s="5" customFormat="1" ht="16.899999999999999" customHeight="1">
      <c r="A156" s="35" t="s">
        <v>255</v>
      </c>
      <c r="B156" s="4" t="s">
        <v>10</v>
      </c>
      <c r="C156" s="4">
        <v>4</v>
      </c>
      <c r="D156" s="117"/>
      <c r="E156" s="705"/>
    </row>
    <row r="157" spans="1:5" s="5" customFormat="1" ht="16.899999999999999" customHeight="1">
      <c r="A157" s="35" t="s">
        <v>160</v>
      </c>
      <c r="B157" s="4" t="s">
        <v>21</v>
      </c>
      <c r="C157" s="4">
        <v>9</v>
      </c>
      <c r="D157" s="117"/>
      <c r="E157" s="705"/>
    </row>
    <row r="158" spans="1:5" s="5" customFormat="1" ht="16.899999999999999" customHeight="1">
      <c r="A158" s="35" t="s">
        <v>164</v>
      </c>
      <c r="B158" s="4" t="s">
        <v>3</v>
      </c>
      <c r="C158" s="4">
        <v>13</v>
      </c>
      <c r="D158" s="117"/>
      <c r="E158" s="705"/>
    </row>
    <row r="159" spans="1:5" s="5" customFormat="1" ht="16.899999999999999" customHeight="1">
      <c r="A159" s="35" t="s">
        <v>474</v>
      </c>
      <c r="B159" s="4" t="s">
        <v>15</v>
      </c>
      <c r="C159" s="4">
        <v>11</v>
      </c>
      <c r="D159" s="117"/>
      <c r="E159" s="705"/>
    </row>
    <row r="160" spans="1:5" s="5" customFormat="1" ht="16.899999999999999" customHeight="1">
      <c r="A160" s="35" t="s">
        <v>657</v>
      </c>
      <c r="B160" s="4" t="s">
        <v>3</v>
      </c>
      <c r="C160" s="4">
        <v>4</v>
      </c>
      <c r="D160" s="117"/>
      <c r="E160" s="705"/>
    </row>
    <row r="161" spans="1:5" s="5" customFormat="1" ht="16.899999999999999" customHeight="1">
      <c r="A161" s="35" t="s">
        <v>98</v>
      </c>
      <c r="B161" s="4" t="s">
        <v>3</v>
      </c>
      <c r="C161" s="4">
        <v>16</v>
      </c>
      <c r="D161" s="117"/>
      <c r="E161" s="705"/>
    </row>
    <row r="162" spans="1:5" s="5" customFormat="1" ht="16.899999999999999" customHeight="1">
      <c r="A162" s="35" t="s">
        <v>100</v>
      </c>
      <c r="B162" s="4" t="s">
        <v>3</v>
      </c>
      <c r="C162" s="4">
        <v>15</v>
      </c>
      <c r="D162" s="117"/>
      <c r="E162" s="705"/>
    </row>
    <row r="163" spans="1:5" s="5" customFormat="1" ht="16.899999999999999" customHeight="1">
      <c r="A163" s="35" t="s">
        <v>99</v>
      </c>
      <c r="B163" s="4" t="s">
        <v>3</v>
      </c>
      <c r="C163" s="4">
        <v>8</v>
      </c>
      <c r="D163" s="117"/>
      <c r="E163" s="705"/>
    </row>
    <row r="164" spans="1:5" s="5" customFormat="1" ht="16.899999999999999" customHeight="1">
      <c r="A164" s="35" t="s">
        <v>102</v>
      </c>
      <c r="B164" s="4" t="s">
        <v>3</v>
      </c>
      <c r="C164" s="4">
        <v>11</v>
      </c>
      <c r="D164" s="117"/>
      <c r="E164" s="705"/>
    </row>
    <row r="165" spans="1:5" s="5" customFormat="1" ht="16.899999999999999" customHeight="1">
      <c r="A165" s="35" t="s">
        <v>101</v>
      </c>
      <c r="B165" s="4" t="s">
        <v>3</v>
      </c>
      <c r="C165" s="4">
        <v>14</v>
      </c>
      <c r="D165" s="117"/>
      <c r="E165" s="705"/>
    </row>
    <row r="166" spans="1:5" s="5" customFormat="1" ht="16.899999999999999" customHeight="1" thickBot="1">
      <c r="A166" s="353" t="s">
        <v>256</v>
      </c>
      <c r="B166" s="359" t="s">
        <v>129</v>
      </c>
      <c r="C166" s="354">
        <v>6</v>
      </c>
      <c r="D166" s="355"/>
      <c r="E166" s="706"/>
    </row>
    <row r="167" spans="1:5" s="5" customFormat="1" ht="9" customHeight="1" thickBot="1">
      <c r="A167" s="379"/>
      <c r="B167" s="380"/>
      <c r="C167" s="381"/>
      <c r="D167" s="378"/>
      <c r="E167" s="356"/>
    </row>
    <row r="168" spans="1:5" s="5" customFormat="1" ht="13.9" customHeight="1">
      <c r="A168" s="691" t="s">
        <v>756</v>
      </c>
      <c r="B168" s="692"/>
      <c r="C168" s="692"/>
      <c r="D168" s="692"/>
      <c r="E168" s="693"/>
    </row>
    <row r="169" spans="1:5" s="5" customFormat="1" ht="13.9" customHeight="1">
      <c r="A169" s="689" t="s">
        <v>1592</v>
      </c>
      <c r="B169" s="690"/>
      <c r="C169" s="690"/>
      <c r="D169" s="690"/>
      <c r="E169" s="694"/>
    </row>
    <row r="170" spans="1:5" s="5" customFormat="1" ht="13.9" customHeight="1" thickBot="1">
      <c r="A170" s="696" t="s">
        <v>1594</v>
      </c>
      <c r="B170" s="697"/>
      <c r="C170" s="697"/>
      <c r="D170" s="698"/>
      <c r="E170" s="695"/>
    </row>
    <row r="171" spans="1:5" s="5" customFormat="1" ht="13.9" customHeight="1" thickBot="1">
      <c r="A171" s="386" t="s">
        <v>1</v>
      </c>
      <c r="B171" s="387" t="s">
        <v>0</v>
      </c>
      <c r="C171" s="388" t="s">
        <v>5</v>
      </c>
      <c r="D171" s="389" t="s">
        <v>1549</v>
      </c>
      <c r="E171" s="710"/>
    </row>
    <row r="172" spans="1:5" s="5" customFormat="1" ht="16.899999999999999" customHeight="1">
      <c r="A172" s="35" t="s">
        <v>655</v>
      </c>
      <c r="B172" s="4" t="s">
        <v>15</v>
      </c>
      <c r="C172" s="4">
        <v>9</v>
      </c>
      <c r="D172" s="117"/>
      <c r="E172" s="705"/>
    </row>
    <row r="173" spans="1:5" s="5" customFormat="1" ht="16.899999999999999" customHeight="1">
      <c r="A173" s="35" t="s">
        <v>656</v>
      </c>
      <c r="B173" s="4" t="s">
        <v>15</v>
      </c>
      <c r="C173" s="4">
        <v>5</v>
      </c>
      <c r="D173" s="117"/>
      <c r="E173" s="705"/>
    </row>
    <row r="174" spans="1:5" s="5" customFormat="1" ht="16.899999999999999" customHeight="1">
      <c r="A174" s="35" t="s">
        <v>257</v>
      </c>
      <c r="B174" s="4" t="s">
        <v>6</v>
      </c>
      <c r="C174" s="4">
        <v>1</v>
      </c>
      <c r="D174" s="117"/>
      <c r="E174" s="705"/>
    </row>
    <row r="175" spans="1:5" s="5" customFormat="1" ht="16.899999999999999" customHeight="1">
      <c r="A175" s="35" t="s">
        <v>92</v>
      </c>
      <c r="B175" s="4" t="s">
        <v>15</v>
      </c>
      <c r="C175" s="4">
        <v>26</v>
      </c>
      <c r="D175" s="117"/>
      <c r="E175" s="705"/>
    </row>
    <row r="176" spans="1:5" s="5" customFormat="1" ht="16.899999999999999" customHeight="1">
      <c r="A176" s="35" t="s">
        <v>587</v>
      </c>
      <c r="B176" s="4" t="s">
        <v>3</v>
      </c>
      <c r="C176" s="4">
        <v>5</v>
      </c>
      <c r="D176" s="117"/>
      <c r="E176" s="705"/>
    </row>
    <row r="177" spans="1:5" s="5" customFormat="1" ht="16.899999999999999" customHeight="1">
      <c r="A177" s="35" t="s">
        <v>264</v>
      </c>
      <c r="B177" s="4" t="s">
        <v>144</v>
      </c>
      <c r="C177" s="4">
        <v>14</v>
      </c>
      <c r="D177" s="117"/>
      <c r="E177" s="705"/>
    </row>
    <row r="178" spans="1:5" s="5" customFormat="1" ht="16.899999999999999" customHeight="1">
      <c r="A178" s="35" t="s">
        <v>370</v>
      </c>
      <c r="B178" s="12" t="s">
        <v>18</v>
      </c>
      <c r="C178" s="4">
        <v>40</v>
      </c>
      <c r="D178" s="117"/>
      <c r="E178" s="705"/>
    </row>
    <row r="179" spans="1:5" s="5" customFormat="1" ht="16.899999999999999" customHeight="1">
      <c r="A179" s="35" t="s">
        <v>371</v>
      </c>
      <c r="B179" s="12" t="s">
        <v>18</v>
      </c>
      <c r="C179" s="4">
        <v>20</v>
      </c>
      <c r="D179" s="117"/>
      <c r="E179" s="705"/>
    </row>
    <row r="180" spans="1:5" s="5" customFormat="1" ht="16.899999999999999" customHeight="1">
      <c r="A180" s="35" t="s">
        <v>372</v>
      </c>
      <c r="B180" s="12" t="s">
        <v>18</v>
      </c>
      <c r="C180" s="4">
        <v>66</v>
      </c>
      <c r="D180" s="117"/>
      <c r="E180" s="705"/>
    </row>
    <row r="181" spans="1:5" s="5" customFormat="1" ht="16.899999999999999" customHeight="1">
      <c r="A181" s="35" t="s">
        <v>444</v>
      </c>
      <c r="B181" s="4" t="s">
        <v>15</v>
      </c>
      <c r="C181" s="4">
        <v>36</v>
      </c>
      <c r="D181" s="117"/>
      <c r="E181" s="705"/>
    </row>
    <row r="182" spans="1:5" s="5" customFormat="1" ht="16.899999999999999" customHeight="1">
      <c r="A182" s="35" t="s">
        <v>445</v>
      </c>
      <c r="B182" s="4" t="s">
        <v>15</v>
      </c>
      <c r="C182" s="4">
        <v>37</v>
      </c>
      <c r="D182" s="117"/>
      <c r="E182" s="705"/>
    </row>
    <row r="183" spans="1:5" s="5" customFormat="1" ht="16.899999999999999" customHeight="1">
      <c r="A183" s="35" t="s">
        <v>446</v>
      </c>
      <c r="B183" s="4" t="s">
        <v>15</v>
      </c>
      <c r="C183" s="4">
        <v>11</v>
      </c>
      <c r="D183" s="117"/>
      <c r="E183" s="705"/>
    </row>
    <row r="184" spans="1:5" s="5" customFormat="1" ht="16.899999999999999" customHeight="1">
      <c r="A184" s="35" t="s">
        <v>447</v>
      </c>
      <c r="B184" s="4" t="s">
        <v>15</v>
      </c>
      <c r="C184" s="4">
        <v>10</v>
      </c>
      <c r="D184" s="117"/>
      <c r="E184" s="705"/>
    </row>
    <row r="185" spans="1:5" s="5" customFormat="1" ht="16.899999999999999" customHeight="1">
      <c r="A185" s="35" t="s">
        <v>443</v>
      </c>
      <c r="B185" s="4" t="s">
        <v>15</v>
      </c>
      <c r="C185" s="4">
        <v>12</v>
      </c>
      <c r="D185" s="117"/>
      <c r="E185" s="705"/>
    </row>
    <row r="186" spans="1:5" s="5" customFormat="1" ht="16.899999999999999" customHeight="1">
      <c r="A186" s="35" t="s">
        <v>448</v>
      </c>
      <c r="B186" s="4" t="s">
        <v>15</v>
      </c>
      <c r="C186" s="4">
        <v>9</v>
      </c>
      <c r="D186" s="117"/>
      <c r="E186" s="705"/>
    </row>
    <row r="187" spans="1:5" s="5" customFormat="1" ht="16.899999999999999" customHeight="1">
      <c r="A187" s="35" t="s">
        <v>449</v>
      </c>
      <c r="B187" s="4" t="s">
        <v>15</v>
      </c>
      <c r="C187" s="4">
        <v>3</v>
      </c>
      <c r="D187" s="117"/>
      <c r="E187" s="705"/>
    </row>
    <row r="188" spans="1:5" s="5" customFormat="1" ht="16.899999999999999" customHeight="1">
      <c r="A188" s="35" t="s">
        <v>267</v>
      </c>
      <c r="B188" s="4" t="s">
        <v>11</v>
      </c>
      <c r="C188" s="4">
        <v>2</v>
      </c>
      <c r="D188" s="117"/>
      <c r="E188" s="705"/>
    </row>
    <row r="189" spans="1:5" s="5" customFormat="1" ht="16.899999999999999" customHeight="1">
      <c r="A189" s="35" t="s">
        <v>258</v>
      </c>
      <c r="B189" s="4" t="s">
        <v>10</v>
      </c>
      <c r="C189" s="4">
        <v>17</v>
      </c>
      <c r="D189" s="117"/>
      <c r="E189" s="705"/>
    </row>
    <row r="190" spans="1:5" s="5" customFormat="1" ht="16.899999999999999" customHeight="1">
      <c r="A190" s="35" t="s">
        <v>673</v>
      </c>
      <c r="B190" s="4" t="s">
        <v>675</v>
      </c>
      <c r="C190" s="4">
        <v>2</v>
      </c>
      <c r="D190" s="117"/>
      <c r="E190" s="705"/>
    </row>
    <row r="191" spans="1:5" s="5" customFormat="1" ht="16.899999999999999" customHeight="1">
      <c r="A191" s="35" t="s">
        <v>674</v>
      </c>
      <c r="B191" s="4" t="s">
        <v>15</v>
      </c>
      <c r="C191" s="4">
        <v>4</v>
      </c>
      <c r="D191" s="117"/>
      <c r="E191" s="705"/>
    </row>
    <row r="192" spans="1:5" s="5" customFormat="1" ht="16.899999999999999" customHeight="1">
      <c r="A192" s="35" t="s">
        <v>159</v>
      </c>
      <c r="B192" s="4" t="s">
        <v>21</v>
      </c>
      <c r="C192" s="4">
        <v>28</v>
      </c>
      <c r="D192" s="117"/>
      <c r="E192" s="705"/>
    </row>
    <row r="193" spans="1:5" s="5" customFormat="1" ht="16.899999999999999" customHeight="1">
      <c r="A193" s="35" t="s">
        <v>259</v>
      </c>
      <c r="B193" s="4" t="s">
        <v>15</v>
      </c>
      <c r="C193" s="4">
        <v>99</v>
      </c>
      <c r="D193" s="117"/>
      <c r="E193" s="705"/>
    </row>
    <row r="194" spans="1:5" s="5" customFormat="1" ht="16.899999999999999" customHeight="1">
      <c r="A194" s="35" t="s">
        <v>588</v>
      </c>
      <c r="B194" s="4" t="s">
        <v>15</v>
      </c>
      <c r="C194" s="4">
        <v>9</v>
      </c>
      <c r="D194" s="117"/>
      <c r="E194" s="705"/>
    </row>
    <row r="195" spans="1:5" s="5" customFormat="1" ht="16.899999999999999" customHeight="1">
      <c r="A195" s="35" t="s">
        <v>589</v>
      </c>
      <c r="B195" s="4" t="s">
        <v>15</v>
      </c>
      <c r="C195" s="4">
        <v>11</v>
      </c>
      <c r="D195" s="117"/>
      <c r="E195" s="705"/>
    </row>
    <row r="196" spans="1:5" s="5" customFormat="1" ht="16.899999999999999" customHeight="1">
      <c r="A196" s="35" t="s">
        <v>393</v>
      </c>
      <c r="B196" s="4" t="s">
        <v>260</v>
      </c>
      <c r="C196" s="4">
        <v>40</v>
      </c>
      <c r="D196" s="117"/>
      <c r="E196" s="705"/>
    </row>
    <row r="197" spans="1:5" s="5" customFormat="1" ht="16.899999999999999" customHeight="1">
      <c r="A197" s="35" t="s">
        <v>552</v>
      </c>
      <c r="B197" s="4" t="s">
        <v>260</v>
      </c>
      <c r="C197" s="4">
        <v>27</v>
      </c>
      <c r="D197" s="117"/>
      <c r="E197" s="705"/>
    </row>
    <row r="198" spans="1:5" s="5" customFormat="1" ht="16.899999999999999" customHeight="1">
      <c r="A198" s="35" t="s">
        <v>553</v>
      </c>
      <c r="B198" s="4" t="s">
        <v>260</v>
      </c>
      <c r="C198" s="4">
        <v>13</v>
      </c>
      <c r="D198" s="117"/>
      <c r="E198" s="705"/>
    </row>
    <row r="199" spans="1:5" s="5" customFormat="1" ht="16.899999999999999" customHeight="1">
      <c r="A199" s="35" t="s">
        <v>554</v>
      </c>
      <c r="B199" s="4" t="s">
        <v>260</v>
      </c>
      <c r="C199" s="4">
        <v>63</v>
      </c>
      <c r="D199" s="117"/>
      <c r="E199" s="705"/>
    </row>
    <row r="200" spans="1:5" s="5" customFormat="1" ht="16.899999999999999" customHeight="1">
      <c r="A200" s="35" t="s">
        <v>139</v>
      </c>
      <c r="B200" s="4" t="s">
        <v>10</v>
      </c>
      <c r="C200" s="4">
        <v>22</v>
      </c>
      <c r="D200" s="117"/>
      <c r="E200" s="705"/>
    </row>
    <row r="201" spans="1:5" s="5" customFormat="1" ht="16.899999999999999" customHeight="1">
      <c r="A201" s="35" t="s">
        <v>138</v>
      </c>
      <c r="B201" s="4" t="s">
        <v>15</v>
      </c>
      <c r="C201" s="4">
        <v>25</v>
      </c>
      <c r="D201" s="117"/>
      <c r="E201" s="705"/>
    </row>
    <row r="202" spans="1:5" s="8" customFormat="1" ht="16.899999999999999" customHeight="1" thickBot="1">
      <c r="A202" s="353" t="s">
        <v>141</v>
      </c>
      <c r="B202" s="354" t="s">
        <v>19</v>
      </c>
      <c r="C202" s="354">
        <v>1</v>
      </c>
      <c r="D202" s="355"/>
      <c r="E202" s="706"/>
    </row>
    <row r="203" spans="1:5" s="8" customFormat="1" ht="10.15" customHeight="1" thickBot="1">
      <c r="A203" s="363"/>
      <c r="B203" s="364"/>
      <c r="C203" s="364"/>
      <c r="D203" s="365"/>
      <c r="E203" s="366"/>
    </row>
    <row r="204" spans="1:5" s="5" customFormat="1" ht="13.9" customHeight="1">
      <c r="A204" s="691" t="s">
        <v>756</v>
      </c>
      <c r="B204" s="692"/>
      <c r="C204" s="692"/>
      <c r="D204" s="692"/>
      <c r="E204" s="693"/>
    </row>
    <row r="205" spans="1:5" s="5" customFormat="1" ht="13.9" customHeight="1">
      <c r="A205" s="689" t="s">
        <v>1592</v>
      </c>
      <c r="B205" s="690"/>
      <c r="C205" s="690"/>
      <c r="D205" s="690"/>
      <c r="E205" s="694"/>
    </row>
    <row r="206" spans="1:5" s="5" customFormat="1" ht="13.9" customHeight="1" thickBot="1">
      <c r="A206" s="696" t="s">
        <v>1594</v>
      </c>
      <c r="B206" s="697"/>
      <c r="C206" s="697"/>
      <c r="D206" s="698"/>
      <c r="E206" s="695"/>
    </row>
    <row r="207" spans="1:5" s="5" customFormat="1" ht="13.9" customHeight="1" thickBot="1">
      <c r="A207" s="386" t="s">
        <v>1</v>
      </c>
      <c r="B207" s="387" t="s">
        <v>0</v>
      </c>
      <c r="C207" s="388" t="s">
        <v>5</v>
      </c>
      <c r="D207" s="389" t="s">
        <v>1549</v>
      </c>
      <c r="E207" s="383"/>
    </row>
    <row r="208" spans="1:5" s="5" customFormat="1" ht="16.899999999999999" customHeight="1">
      <c r="A208" s="34" t="s">
        <v>242</v>
      </c>
      <c r="B208" s="14" t="s">
        <v>10</v>
      </c>
      <c r="C208" s="14">
        <v>48</v>
      </c>
      <c r="D208" s="122"/>
      <c r="E208" s="704"/>
    </row>
    <row r="209" spans="1:5" s="5" customFormat="1" ht="16.899999999999999" customHeight="1">
      <c r="A209" s="35" t="s">
        <v>243</v>
      </c>
      <c r="B209" s="4" t="s">
        <v>10</v>
      </c>
      <c r="C209" s="4">
        <v>41</v>
      </c>
      <c r="D209" s="117"/>
      <c r="E209" s="711"/>
    </row>
    <row r="210" spans="1:5" s="5" customFormat="1" ht="16.899999999999999" customHeight="1">
      <c r="A210" s="35" t="s">
        <v>244</v>
      </c>
      <c r="B210" s="12" t="s">
        <v>19</v>
      </c>
      <c r="C210" s="4">
        <v>9</v>
      </c>
      <c r="D210" s="117"/>
      <c r="E210" s="711"/>
    </row>
    <row r="211" spans="1:5" s="16" customFormat="1" ht="16.899999999999999" customHeight="1">
      <c r="A211" s="35" t="s">
        <v>591</v>
      </c>
      <c r="B211" s="12" t="s">
        <v>15</v>
      </c>
      <c r="C211" s="4">
        <v>12</v>
      </c>
      <c r="D211" s="117"/>
      <c r="E211" s="711"/>
    </row>
    <row r="212" spans="1:5" s="16" customFormat="1" ht="16.899999999999999" customHeight="1">
      <c r="A212" s="35" t="s">
        <v>547</v>
      </c>
      <c r="B212" s="4" t="s">
        <v>31</v>
      </c>
      <c r="C212" s="4">
        <v>33</v>
      </c>
      <c r="D212" s="117"/>
      <c r="E212" s="711"/>
    </row>
    <row r="213" spans="1:5" s="16" customFormat="1" ht="16.899999999999999" customHeight="1">
      <c r="A213" s="35" t="s">
        <v>548</v>
      </c>
      <c r="B213" s="4" t="s">
        <v>200</v>
      </c>
      <c r="C213" s="4">
        <v>58</v>
      </c>
      <c r="D213" s="117"/>
      <c r="E213" s="711"/>
    </row>
    <row r="214" spans="1:5" s="5" customFormat="1" ht="16.899999999999999" customHeight="1">
      <c r="A214" s="35" t="s">
        <v>569</v>
      </c>
      <c r="B214" s="6" t="s">
        <v>21</v>
      </c>
      <c r="C214" s="6">
        <v>13</v>
      </c>
      <c r="D214" s="118"/>
      <c r="E214" s="711"/>
    </row>
    <row r="215" spans="1:5" s="16" customFormat="1" ht="16.899999999999999" customHeight="1">
      <c r="A215" s="35" t="s">
        <v>549</v>
      </c>
      <c r="B215" s="4" t="s">
        <v>147</v>
      </c>
      <c r="C215" s="4">
        <v>48</v>
      </c>
      <c r="D215" s="117"/>
      <c r="E215" s="711"/>
    </row>
    <row r="216" spans="1:5" s="16" customFormat="1" ht="16.899999999999999" customHeight="1">
      <c r="A216" s="35" t="s">
        <v>557</v>
      </c>
      <c r="B216" s="4" t="s">
        <v>15</v>
      </c>
      <c r="C216" s="4">
        <v>2</v>
      </c>
      <c r="D216" s="117"/>
      <c r="E216" s="711"/>
    </row>
    <row r="217" spans="1:5" s="16" customFormat="1" ht="16.899999999999999" customHeight="1">
      <c r="A217" s="35" t="s">
        <v>342</v>
      </c>
      <c r="B217" s="4" t="s">
        <v>16</v>
      </c>
      <c r="C217" s="4">
        <v>2</v>
      </c>
      <c r="D217" s="117"/>
      <c r="E217" s="711"/>
    </row>
    <row r="218" spans="1:5" s="16" customFormat="1" ht="16.899999999999999" customHeight="1">
      <c r="A218" s="35" t="s">
        <v>684</v>
      </c>
      <c r="B218" s="4" t="s">
        <v>15</v>
      </c>
      <c r="C218" s="4">
        <v>15</v>
      </c>
      <c r="D218" s="117"/>
      <c r="E218" s="711"/>
    </row>
    <row r="219" spans="1:5" s="16" customFormat="1" ht="16.899999999999999" customHeight="1">
      <c r="A219" s="35" t="s">
        <v>399</v>
      </c>
      <c r="B219" s="4" t="s">
        <v>15</v>
      </c>
      <c r="C219" s="4">
        <v>16</v>
      </c>
      <c r="D219" s="117"/>
      <c r="E219" s="711"/>
    </row>
    <row r="220" spans="1:5" s="16" customFormat="1" ht="16.899999999999999" customHeight="1" thickBot="1">
      <c r="A220" s="353" t="s">
        <v>400</v>
      </c>
      <c r="B220" s="354" t="s">
        <v>15</v>
      </c>
      <c r="C220" s="354">
        <v>10</v>
      </c>
      <c r="D220" s="355"/>
      <c r="E220" s="712"/>
    </row>
    <row r="221" spans="1:5" s="8" customFormat="1" ht="10.15" customHeight="1" thickBot="1">
      <c r="A221" s="363"/>
      <c r="B221" s="364"/>
      <c r="C221" s="364"/>
      <c r="D221" s="365"/>
      <c r="E221" s="366"/>
    </row>
    <row r="222" spans="1:5" s="5" customFormat="1" ht="13.9" customHeight="1">
      <c r="A222" s="691" t="s">
        <v>756</v>
      </c>
      <c r="B222" s="692"/>
      <c r="C222" s="692"/>
      <c r="D222" s="692"/>
      <c r="E222" s="693"/>
    </row>
    <row r="223" spans="1:5" s="5" customFormat="1" ht="13.9" customHeight="1">
      <c r="A223" s="689" t="s">
        <v>1592</v>
      </c>
      <c r="B223" s="690"/>
      <c r="C223" s="690"/>
      <c r="D223" s="690"/>
      <c r="E223" s="694"/>
    </row>
    <row r="224" spans="1:5" s="5" customFormat="1" ht="13.9" customHeight="1" thickBot="1">
      <c r="A224" s="696" t="s">
        <v>1503</v>
      </c>
      <c r="B224" s="697"/>
      <c r="C224" s="697"/>
      <c r="D224" s="698"/>
      <c r="E224" s="695"/>
    </row>
    <row r="225" spans="1:5" s="5" customFormat="1" ht="13.9" customHeight="1" thickBot="1">
      <c r="A225" s="511" t="s">
        <v>1728</v>
      </c>
      <c r="B225" s="522"/>
      <c r="C225" s="523" t="s">
        <v>5</v>
      </c>
      <c r="D225" s="524" t="s">
        <v>1549</v>
      </c>
      <c r="E225" s="292"/>
    </row>
    <row r="226" spans="1:5" s="5" customFormat="1" ht="16.899999999999999" customHeight="1" thickBot="1">
      <c r="A226" s="521" t="s">
        <v>1513</v>
      </c>
      <c r="B226" s="520" t="s">
        <v>1729</v>
      </c>
      <c r="C226" s="7">
        <v>4</v>
      </c>
      <c r="D226" s="512"/>
      <c r="E226" s="699"/>
    </row>
    <row r="227" spans="1:5" s="5" customFormat="1" ht="16.899999999999999" customHeight="1">
      <c r="A227" s="514" t="s">
        <v>1504</v>
      </c>
      <c r="B227" s="680"/>
      <c r="C227" s="509">
        <v>16</v>
      </c>
      <c r="D227" s="702"/>
      <c r="E227" s="700"/>
    </row>
    <row r="228" spans="1:5" s="5" customFormat="1" ht="16.899999999999999" customHeight="1">
      <c r="A228" s="515" t="s">
        <v>1505</v>
      </c>
      <c r="B228" s="681"/>
      <c r="C228" s="505">
        <v>16</v>
      </c>
      <c r="D228" s="703"/>
      <c r="E228" s="700"/>
    </row>
    <row r="229" spans="1:5" s="5" customFormat="1" ht="16.899999999999999" customHeight="1">
      <c r="A229" s="515" t="s">
        <v>1506</v>
      </c>
      <c r="B229" s="681"/>
      <c r="C229" s="505">
        <v>16</v>
      </c>
      <c r="D229" s="703"/>
      <c r="E229" s="700"/>
    </row>
    <row r="230" spans="1:5" s="5" customFormat="1" ht="16.899999999999999" customHeight="1">
      <c r="A230" s="516" t="s">
        <v>1507</v>
      </c>
      <c r="B230" s="681"/>
      <c r="C230" s="505">
        <v>16</v>
      </c>
      <c r="D230" s="703"/>
      <c r="E230" s="700"/>
    </row>
    <row r="231" spans="1:5" s="5" customFormat="1" ht="16.899999999999999" customHeight="1">
      <c r="A231" s="515" t="s">
        <v>1508</v>
      </c>
      <c r="B231" s="681"/>
      <c r="C231" s="505">
        <v>16</v>
      </c>
      <c r="D231" s="703"/>
      <c r="E231" s="700"/>
    </row>
    <row r="232" spans="1:5" s="5" customFormat="1" ht="16.899999999999999" customHeight="1">
      <c r="A232" s="515" t="s">
        <v>1509</v>
      </c>
      <c r="B232" s="681"/>
      <c r="C232" s="505">
        <v>16</v>
      </c>
      <c r="D232" s="703"/>
      <c r="E232" s="700"/>
    </row>
    <row r="233" spans="1:5" s="5" customFormat="1" ht="16.899999999999999" customHeight="1">
      <c r="A233" s="515" t="s">
        <v>1510</v>
      </c>
      <c r="B233" s="681"/>
      <c r="C233" s="505">
        <v>16</v>
      </c>
      <c r="D233" s="703"/>
      <c r="E233" s="700"/>
    </row>
    <row r="234" spans="1:5" s="5" customFormat="1" ht="16.899999999999999" customHeight="1">
      <c r="A234" s="515" t="s">
        <v>1511</v>
      </c>
      <c r="B234" s="681"/>
      <c r="C234" s="505">
        <v>16</v>
      </c>
      <c r="D234" s="703"/>
      <c r="E234" s="700"/>
    </row>
    <row r="235" spans="1:5" s="5" customFormat="1" ht="16.899999999999999" customHeight="1" thickBot="1">
      <c r="A235" s="517" t="s">
        <v>1512</v>
      </c>
      <c r="B235" s="681"/>
      <c r="C235" s="506">
        <v>16</v>
      </c>
      <c r="D235" s="703"/>
      <c r="E235" s="700"/>
    </row>
    <row r="236" spans="1:5" s="5" customFormat="1" ht="16.899999999999999" customHeight="1" thickBot="1">
      <c r="A236" s="521" t="s">
        <v>1520</v>
      </c>
      <c r="B236" s="520" t="s">
        <v>1729</v>
      </c>
      <c r="C236" s="7">
        <v>16</v>
      </c>
      <c r="D236" s="512"/>
      <c r="E236" s="700"/>
    </row>
    <row r="237" spans="1:5" s="5" customFormat="1" ht="16.899999999999999" customHeight="1">
      <c r="A237" s="514" t="s">
        <v>1514</v>
      </c>
      <c r="B237" s="682"/>
      <c r="C237" s="509">
        <v>16</v>
      </c>
      <c r="D237" s="685"/>
      <c r="E237" s="700"/>
    </row>
    <row r="238" spans="1:5" s="5" customFormat="1" ht="16.899999999999999" customHeight="1">
      <c r="A238" s="515" t="s">
        <v>1515</v>
      </c>
      <c r="B238" s="681"/>
      <c r="C238" s="505">
        <v>16</v>
      </c>
      <c r="D238" s="703"/>
      <c r="E238" s="700"/>
    </row>
    <row r="239" spans="1:5" s="5" customFormat="1" ht="16.899999999999999" customHeight="1">
      <c r="A239" s="515" t="s">
        <v>1516</v>
      </c>
      <c r="B239" s="681"/>
      <c r="C239" s="505">
        <v>16</v>
      </c>
      <c r="D239" s="703"/>
      <c r="E239" s="700"/>
    </row>
    <row r="240" spans="1:5" s="5" customFormat="1" ht="16.899999999999999" customHeight="1">
      <c r="A240" s="515" t="s">
        <v>1517</v>
      </c>
      <c r="B240" s="681"/>
      <c r="C240" s="505">
        <v>16</v>
      </c>
      <c r="D240" s="703"/>
      <c r="E240" s="700"/>
    </row>
    <row r="241" spans="1:5" s="5" customFormat="1" ht="16.899999999999999" customHeight="1">
      <c r="A241" s="515" t="s">
        <v>1518</v>
      </c>
      <c r="B241" s="681"/>
      <c r="C241" s="505">
        <v>16</v>
      </c>
      <c r="D241" s="703"/>
      <c r="E241" s="700"/>
    </row>
    <row r="242" spans="1:5" s="5" customFormat="1" ht="16.899999999999999" customHeight="1">
      <c r="A242" s="515" t="s">
        <v>1519</v>
      </c>
      <c r="B242" s="681"/>
      <c r="C242" s="505">
        <v>16</v>
      </c>
      <c r="D242" s="703"/>
      <c r="E242" s="700"/>
    </row>
    <row r="243" spans="1:5" s="5" customFormat="1" ht="16.899999999999999" customHeight="1" thickBot="1">
      <c r="A243" s="518" t="s">
        <v>1512</v>
      </c>
      <c r="B243" s="681"/>
      <c r="C243" s="506">
        <v>16</v>
      </c>
      <c r="D243" s="703"/>
      <c r="E243" s="700"/>
    </row>
    <row r="244" spans="1:5" s="5" customFormat="1" ht="16.899999999999999" customHeight="1" thickBot="1">
      <c r="A244" s="521" t="s">
        <v>1589</v>
      </c>
      <c r="B244" s="520" t="s">
        <v>1729</v>
      </c>
      <c r="C244" s="7">
        <v>16</v>
      </c>
      <c r="D244" s="512"/>
      <c r="E244" s="700"/>
    </row>
    <row r="245" spans="1:5" s="5" customFormat="1" ht="16.899999999999999" customHeight="1">
      <c r="A245" s="514" t="s">
        <v>1590</v>
      </c>
      <c r="B245" s="683"/>
      <c r="C245" s="509">
        <v>16</v>
      </c>
      <c r="D245" s="685"/>
      <c r="E245" s="700"/>
    </row>
    <row r="246" spans="1:5" s="5" customFormat="1" ht="16.899999999999999" customHeight="1">
      <c r="A246" s="515" t="s">
        <v>1591</v>
      </c>
      <c r="B246" s="684"/>
      <c r="C246" s="505">
        <v>16</v>
      </c>
      <c r="D246" s="703"/>
      <c r="E246" s="700"/>
    </row>
    <row r="247" spans="1:5" s="5" customFormat="1" ht="16.899999999999999" customHeight="1">
      <c r="A247" s="515" t="s">
        <v>1595</v>
      </c>
      <c r="B247" s="684"/>
      <c r="C247" s="505">
        <v>16</v>
      </c>
      <c r="D247" s="703"/>
      <c r="E247" s="700"/>
    </row>
    <row r="248" spans="1:5" s="5" customFormat="1" ht="16.899999999999999" customHeight="1">
      <c r="A248" s="515" t="s">
        <v>1596</v>
      </c>
      <c r="B248" s="684"/>
      <c r="C248" s="505"/>
      <c r="D248" s="703"/>
      <c r="E248" s="700"/>
    </row>
    <row r="249" spans="1:5" s="5" customFormat="1" ht="16.899999999999999" customHeight="1">
      <c r="A249" s="515" t="s">
        <v>1597</v>
      </c>
      <c r="B249" s="684"/>
      <c r="C249" s="505"/>
      <c r="D249" s="703"/>
      <c r="E249" s="700"/>
    </row>
    <row r="250" spans="1:5" s="5" customFormat="1" ht="16.899999999999999" customHeight="1">
      <c r="A250" s="515" t="s">
        <v>1598</v>
      </c>
      <c r="B250" s="684"/>
      <c r="C250" s="505">
        <v>16</v>
      </c>
      <c r="D250" s="703"/>
      <c r="E250" s="700"/>
    </row>
    <row r="251" spans="1:5" s="5" customFormat="1" ht="16.899999999999999" customHeight="1">
      <c r="A251" s="515" t="s">
        <v>1599</v>
      </c>
      <c r="B251" s="684"/>
      <c r="C251" s="505"/>
      <c r="D251" s="703"/>
      <c r="E251" s="700"/>
    </row>
    <row r="252" spans="1:5" s="5" customFormat="1" ht="16.899999999999999" customHeight="1">
      <c r="A252" s="515" t="s">
        <v>1600</v>
      </c>
      <c r="B252" s="684"/>
      <c r="C252" s="505"/>
      <c r="D252" s="703"/>
      <c r="E252" s="700"/>
    </row>
    <row r="253" spans="1:5" s="5" customFormat="1" ht="16.899999999999999" customHeight="1">
      <c r="A253" s="519" t="s">
        <v>1601</v>
      </c>
      <c r="B253" s="684"/>
      <c r="C253" s="505">
        <v>16</v>
      </c>
      <c r="D253" s="703"/>
      <c r="E253" s="700"/>
    </row>
    <row r="254" spans="1:5" s="5" customFormat="1" ht="16.899999999999999" customHeight="1">
      <c r="A254" s="519" t="s">
        <v>1602</v>
      </c>
      <c r="B254" s="684"/>
      <c r="C254" s="505"/>
      <c r="D254" s="703"/>
      <c r="E254" s="700"/>
    </row>
    <row r="255" spans="1:5" s="5" customFormat="1" ht="16.899999999999999" customHeight="1">
      <c r="A255" s="519" t="s">
        <v>1603</v>
      </c>
      <c r="B255" s="684"/>
      <c r="C255" s="505"/>
      <c r="D255" s="703"/>
      <c r="E255" s="700"/>
    </row>
    <row r="256" spans="1:5" s="5" customFormat="1" ht="16.899999999999999" customHeight="1" thickBot="1">
      <c r="A256" s="525" t="s">
        <v>1604</v>
      </c>
      <c r="B256" s="684"/>
      <c r="C256" s="506">
        <v>16</v>
      </c>
      <c r="D256" s="703"/>
      <c r="E256" s="700"/>
    </row>
    <row r="257" spans="1:5" s="5" customFormat="1" ht="16.899999999999999" customHeight="1" thickBot="1">
      <c r="A257" s="526" t="s">
        <v>1522</v>
      </c>
      <c r="B257" s="527" t="s">
        <v>1521</v>
      </c>
      <c r="C257" s="507">
        <v>16</v>
      </c>
      <c r="D257" s="508"/>
      <c r="E257" s="700"/>
    </row>
    <row r="258" spans="1:5" s="5" customFormat="1" ht="16.899999999999999" customHeight="1" thickBot="1">
      <c r="A258" s="528" t="s">
        <v>1523</v>
      </c>
      <c r="B258" s="513"/>
      <c r="C258" s="24">
        <v>16</v>
      </c>
      <c r="D258" s="510"/>
      <c r="E258" s="700"/>
    </row>
    <row r="259" spans="1:5" s="5" customFormat="1" ht="16.899999999999999" customHeight="1" thickBot="1">
      <c r="A259" s="526" t="s">
        <v>1532</v>
      </c>
      <c r="B259" s="527" t="s">
        <v>1521</v>
      </c>
      <c r="C259" s="507">
        <v>16</v>
      </c>
      <c r="D259" s="508"/>
      <c r="E259" s="700"/>
    </row>
    <row r="260" spans="1:5" s="5" customFormat="1" ht="16.899999999999999" customHeight="1">
      <c r="A260" s="514" t="s">
        <v>1533</v>
      </c>
      <c r="B260" s="683"/>
      <c r="C260" s="509"/>
      <c r="D260" s="685"/>
      <c r="E260" s="700"/>
    </row>
    <row r="261" spans="1:5" s="5" customFormat="1" ht="16.899999999999999" customHeight="1">
      <c r="A261" s="515" t="s">
        <v>1534</v>
      </c>
      <c r="B261" s="684"/>
      <c r="C261" s="505"/>
      <c r="D261" s="703"/>
      <c r="E261" s="700"/>
    </row>
    <row r="262" spans="1:5" s="5" customFormat="1" ht="16.899999999999999" customHeight="1">
      <c r="A262" s="515" t="s">
        <v>1535</v>
      </c>
      <c r="B262" s="684"/>
      <c r="C262" s="505"/>
      <c r="D262" s="703"/>
      <c r="E262" s="700"/>
    </row>
    <row r="263" spans="1:5" s="5" customFormat="1" ht="16.899999999999999" customHeight="1" thickBot="1">
      <c r="A263" s="518" t="s">
        <v>1536</v>
      </c>
      <c r="B263" s="684"/>
      <c r="C263" s="506"/>
      <c r="D263" s="703"/>
      <c r="E263" s="700"/>
    </row>
    <row r="264" spans="1:5" s="5" customFormat="1" ht="16.899999999999999" customHeight="1" thickBot="1">
      <c r="A264" s="526" t="s">
        <v>1524</v>
      </c>
      <c r="B264" s="527" t="s">
        <v>1521</v>
      </c>
      <c r="C264" s="507">
        <v>16</v>
      </c>
      <c r="D264" s="508"/>
      <c r="E264" s="700"/>
    </row>
    <row r="265" spans="1:5" s="5" customFormat="1" ht="16.899999999999999" customHeight="1">
      <c r="A265" s="514" t="s">
        <v>1525</v>
      </c>
      <c r="B265" s="683"/>
      <c r="C265" s="509">
        <v>16</v>
      </c>
      <c r="D265" s="685"/>
      <c r="E265" s="700"/>
    </row>
    <row r="266" spans="1:5" s="5" customFormat="1" ht="16.899999999999999" customHeight="1">
      <c r="A266" s="515" t="s">
        <v>1526</v>
      </c>
      <c r="B266" s="684"/>
      <c r="C266" s="505">
        <v>16</v>
      </c>
      <c r="D266" s="686"/>
      <c r="E266" s="700"/>
    </row>
    <row r="267" spans="1:5" s="5" customFormat="1" ht="16.899999999999999" customHeight="1" thickBot="1">
      <c r="A267" s="517" t="s">
        <v>1527</v>
      </c>
      <c r="B267" s="688"/>
      <c r="C267" s="529">
        <v>16</v>
      </c>
      <c r="D267" s="687"/>
      <c r="E267" s="701"/>
    </row>
    <row r="268" spans="1:5" s="8" customFormat="1" ht="10.15" customHeight="1" thickBot="1">
      <c r="A268" s="363"/>
      <c r="B268" s="364"/>
      <c r="C268" s="364"/>
      <c r="D268" s="365"/>
      <c r="E268" s="366"/>
    </row>
    <row r="269" spans="1:5" s="5" customFormat="1" ht="13.9" customHeight="1">
      <c r="A269" s="691" t="s">
        <v>756</v>
      </c>
      <c r="B269" s="692"/>
      <c r="C269" s="692"/>
      <c r="D269" s="692"/>
      <c r="E269" s="693"/>
    </row>
    <row r="270" spans="1:5" s="5" customFormat="1" ht="13.9" customHeight="1">
      <c r="A270" s="689" t="s">
        <v>1592</v>
      </c>
      <c r="B270" s="690"/>
      <c r="C270" s="690"/>
      <c r="D270" s="690"/>
      <c r="E270" s="694"/>
    </row>
    <row r="271" spans="1:5" s="5" customFormat="1" ht="13.9" customHeight="1" thickBot="1">
      <c r="A271" s="696" t="s">
        <v>62</v>
      </c>
      <c r="B271" s="697"/>
      <c r="C271" s="697"/>
      <c r="D271" s="698"/>
      <c r="E271" s="695"/>
    </row>
    <row r="272" spans="1:5" s="5" customFormat="1" ht="13.9" customHeight="1" thickBot="1">
      <c r="A272" s="386" t="s">
        <v>1</v>
      </c>
      <c r="B272" s="387" t="s">
        <v>0</v>
      </c>
      <c r="C272" s="388" t="s">
        <v>5</v>
      </c>
      <c r="D272" s="389" t="s">
        <v>1549</v>
      </c>
      <c r="E272" s="383"/>
    </row>
    <row r="273" spans="1:5" s="5" customFormat="1" ht="16.899999999999999" customHeight="1">
      <c r="A273" s="34" t="s">
        <v>117</v>
      </c>
      <c r="B273" s="14" t="s">
        <v>10</v>
      </c>
      <c r="C273" s="14">
        <v>4</v>
      </c>
      <c r="D273" s="122"/>
      <c r="E273" s="699"/>
    </row>
    <row r="274" spans="1:5" s="5" customFormat="1" ht="16.899999999999999" customHeight="1">
      <c r="A274" s="35" t="s">
        <v>638</v>
      </c>
      <c r="B274" s="4" t="s">
        <v>249</v>
      </c>
      <c r="C274" s="4">
        <v>16</v>
      </c>
      <c r="D274" s="117"/>
      <c r="E274" s="700"/>
    </row>
    <row r="275" spans="1:5" s="5" customFormat="1" ht="16.899999999999999" customHeight="1">
      <c r="A275" s="35" t="s">
        <v>637</v>
      </c>
      <c r="B275" s="4" t="s">
        <v>12</v>
      </c>
      <c r="C275" s="4">
        <v>1</v>
      </c>
      <c r="D275" s="117"/>
      <c r="E275" s="700"/>
    </row>
    <row r="276" spans="1:5" s="5" customFormat="1" ht="16.899999999999999" customHeight="1">
      <c r="A276" s="35" t="s">
        <v>75</v>
      </c>
      <c r="B276" s="4" t="s">
        <v>6</v>
      </c>
      <c r="C276" s="4">
        <v>187</v>
      </c>
      <c r="D276" s="117"/>
      <c r="E276" s="700"/>
    </row>
    <row r="277" spans="1:5" s="5" customFormat="1" ht="16.899999999999999" customHeight="1">
      <c r="A277" s="35" t="s">
        <v>25</v>
      </c>
      <c r="B277" s="4" t="s">
        <v>10</v>
      </c>
      <c r="C277" s="4">
        <v>19</v>
      </c>
      <c r="D277" s="117"/>
      <c r="E277" s="700"/>
    </row>
    <row r="278" spans="1:5" s="5" customFormat="1" ht="16.899999999999999" customHeight="1" thickBot="1">
      <c r="A278" s="353" t="s">
        <v>76</v>
      </c>
      <c r="B278" s="354" t="s">
        <v>6</v>
      </c>
      <c r="C278" s="354">
        <v>17</v>
      </c>
      <c r="D278" s="355"/>
      <c r="E278" s="700"/>
    </row>
    <row r="279" spans="1:5" s="5" customFormat="1" ht="16.899999999999999" customHeight="1" thickBot="1">
      <c r="A279" s="678" t="s">
        <v>39</v>
      </c>
      <c r="B279" s="679"/>
      <c r="C279" s="679"/>
      <c r="D279" s="679"/>
      <c r="E279" s="700"/>
    </row>
    <row r="280" spans="1:5" s="5" customFormat="1" ht="13.9" customHeight="1" thickBot="1">
      <c r="A280" s="386" t="s">
        <v>1</v>
      </c>
      <c r="B280" s="387" t="s">
        <v>0</v>
      </c>
      <c r="C280" s="388" t="s">
        <v>5</v>
      </c>
      <c r="D280" s="389" t="s">
        <v>1549</v>
      </c>
      <c r="E280" s="700"/>
    </row>
    <row r="281" spans="1:5" s="5" customFormat="1" ht="16.899999999999999" customHeight="1">
      <c r="A281" s="34" t="s">
        <v>303</v>
      </c>
      <c r="B281" s="14" t="s">
        <v>15</v>
      </c>
      <c r="C281" s="14">
        <v>14</v>
      </c>
      <c r="D281" s="122"/>
      <c r="E281" s="700"/>
    </row>
    <row r="282" spans="1:5" s="5" customFormat="1" ht="16.899999999999999" customHeight="1">
      <c r="A282" s="37" t="s">
        <v>55</v>
      </c>
      <c r="B282" s="6" t="s">
        <v>16</v>
      </c>
      <c r="C282" s="4">
        <v>2</v>
      </c>
      <c r="D282" s="117"/>
      <c r="E282" s="700"/>
    </row>
    <row r="283" spans="1:5" s="5" customFormat="1" ht="16.899999999999999" customHeight="1">
      <c r="A283" s="37" t="s">
        <v>347</v>
      </c>
      <c r="B283" s="6" t="s">
        <v>144</v>
      </c>
      <c r="C283" s="4">
        <v>10</v>
      </c>
      <c r="D283" s="117"/>
      <c r="E283" s="700"/>
    </row>
    <row r="284" spans="1:5" s="5" customFormat="1" ht="16.899999999999999" customHeight="1">
      <c r="A284" s="37" t="s">
        <v>580</v>
      </c>
      <c r="B284" s="6" t="s">
        <v>144</v>
      </c>
      <c r="C284" s="4">
        <v>24</v>
      </c>
      <c r="D284" s="117"/>
      <c r="E284" s="700"/>
    </row>
    <row r="285" spans="1:5" s="5" customFormat="1" ht="16.899999999999999" customHeight="1">
      <c r="A285" s="35" t="s">
        <v>46</v>
      </c>
      <c r="B285" s="4" t="s">
        <v>31</v>
      </c>
      <c r="C285" s="4">
        <v>16</v>
      </c>
      <c r="D285" s="117"/>
      <c r="E285" s="700"/>
    </row>
    <row r="286" spans="1:5" s="8" customFormat="1" ht="16.899999999999999" customHeight="1">
      <c r="A286" s="35" t="s">
        <v>137</v>
      </c>
      <c r="B286" s="4" t="s">
        <v>31</v>
      </c>
      <c r="C286" s="4">
        <v>46</v>
      </c>
      <c r="D286" s="117"/>
      <c r="E286" s="700"/>
    </row>
    <row r="287" spans="1:5" s="5" customFormat="1" ht="16.899999999999999" customHeight="1">
      <c r="A287" s="35" t="s">
        <v>42</v>
      </c>
      <c r="B287" s="4" t="s">
        <v>3</v>
      </c>
      <c r="C287" s="4">
        <v>6</v>
      </c>
      <c r="D287" s="117"/>
      <c r="E287" s="700"/>
    </row>
    <row r="288" spans="1:5" s="5" customFormat="1" ht="16.899999999999999" customHeight="1">
      <c r="A288" s="35" t="s">
        <v>43</v>
      </c>
      <c r="B288" s="4" t="s">
        <v>153</v>
      </c>
      <c r="C288" s="4">
        <v>72</v>
      </c>
      <c r="D288" s="117"/>
      <c r="E288" s="700"/>
    </row>
    <row r="289" spans="1:5" s="5" customFormat="1" ht="16.899999999999999" customHeight="1">
      <c r="A289" s="35" t="s">
        <v>206</v>
      </c>
      <c r="B289" s="4" t="s">
        <v>3</v>
      </c>
      <c r="C289" s="4">
        <v>7</v>
      </c>
      <c r="D289" s="117"/>
      <c r="E289" s="700"/>
    </row>
    <row r="290" spans="1:5" s="5" customFormat="1" ht="16.899999999999999" customHeight="1">
      <c r="A290" s="35" t="s">
        <v>266</v>
      </c>
      <c r="B290" s="4" t="s">
        <v>153</v>
      </c>
      <c r="C290" s="4">
        <v>33</v>
      </c>
      <c r="D290" s="117"/>
      <c r="E290" s="700"/>
    </row>
    <row r="291" spans="1:5" s="5" customFormat="1" ht="16.899999999999999" customHeight="1">
      <c r="A291" s="35" t="s">
        <v>646</v>
      </c>
      <c r="B291" s="4" t="s">
        <v>7</v>
      </c>
      <c r="C291" s="4">
        <v>8</v>
      </c>
      <c r="D291" s="117"/>
      <c r="E291" s="700"/>
    </row>
    <row r="292" spans="1:5" s="5" customFormat="1" ht="16.899999999999999" customHeight="1">
      <c r="A292" s="35" t="s">
        <v>44</v>
      </c>
      <c r="B292" s="4" t="s">
        <v>201</v>
      </c>
      <c r="C292" s="4">
        <v>16</v>
      </c>
      <c r="D292" s="117"/>
      <c r="E292" s="700"/>
    </row>
    <row r="293" spans="1:5" s="5" customFormat="1" ht="16.899999999999999" customHeight="1">
      <c r="A293" s="35" t="s">
        <v>304</v>
      </c>
      <c r="B293" s="4" t="s">
        <v>261</v>
      </c>
      <c r="C293" s="4">
        <v>10</v>
      </c>
      <c r="D293" s="117"/>
      <c r="E293" s="700"/>
    </row>
    <row r="294" spans="1:5" s="5" customFormat="1" ht="16.899999999999999" customHeight="1">
      <c r="A294" s="35" t="s">
        <v>645</v>
      </c>
      <c r="B294" s="4" t="s">
        <v>260</v>
      </c>
      <c r="C294" s="4">
        <v>4</v>
      </c>
      <c r="D294" s="117"/>
      <c r="E294" s="700"/>
    </row>
    <row r="295" spans="1:5" s="5" customFormat="1" ht="16.899999999999999" customHeight="1">
      <c r="A295" s="35" t="s">
        <v>45</v>
      </c>
      <c r="B295" s="4" t="s">
        <v>143</v>
      </c>
      <c r="C295" s="4">
        <v>72</v>
      </c>
      <c r="D295" s="117"/>
      <c r="E295" s="700"/>
    </row>
    <row r="296" spans="1:5" s="5" customFormat="1" ht="16.899999999999999" customHeight="1">
      <c r="A296" s="35" t="s">
        <v>305</v>
      </c>
      <c r="B296" s="4" t="s">
        <v>261</v>
      </c>
      <c r="C296" s="4">
        <v>38</v>
      </c>
      <c r="D296" s="117"/>
      <c r="E296" s="700"/>
    </row>
    <row r="297" spans="1:5" s="8" customFormat="1" ht="16.899999999999999" customHeight="1">
      <c r="A297" s="35" t="s">
        <v>123</v>
      </c>
      <c r="B297" s="4" t="s">
        <v>7</v>
      </c>
      <c r="C297" s="4">
        <v>2</v>
      </c>
      <c r="D297" s="117"/>
      <c r="E297" s="700"/>
    </row>
    <row r="298" spans="1:5" s="8" customFormat="1" ht="16.899999999999999" customHeight="1">
      <c r="A298" s="35" t="s">
        <v>606</v>
      </c>
      <c r="B298" s="4" t="s">
        <v>31</v>
      </c>
      <c r="C298" s="4">
        <v>1</v>
      </c>
      <c r="D298" s="117"/>
      <c r="E298" s="700"/>
    </row>
    <row r="299" spans="1:5" s="5" customFormat="1" ht="16.899999999999999" customHeight="1">
      <c r="A299" s="35" t="s">
        <v>357</v>
      </c>
      <c r="B299" s="4" t="s">
        <v>246</v>
      </c>
      <c r="C299" s="4">
        <v>15</v>
      </c>
      <c r="D299" s="117"/>
      <c r="E299" s="700"/>
    </row>
    <row r="300" spans="1:5" s="5" customFormat="1" ht="16.899999999999999" customHeight="1">
      <c r="A300" s="35" t="s">
        <v>356</v>
      </c>
      <c r="B300" s="4" t="s">
        <v>150</v>
      </c>
      <c r="C300" s="4">
        <v>29</v>
      </c>
      <c r="D300" s="117"/>
      <c r="E300" s="700"/>
    </row>
    <row r="301" spans="1:5" s="5" customFormat="1" ht="16.899999999999999" customHeight="1">
      <c r="A301" s="35" t="s">
        <v>130</v>
      </c>
      <c r="B301" s="4" t="s">
        <v>246</v>
      </c>
      <c r="C301" s="4">
        <v>13</v>
      </c>
      <c r="D301" s="117"/>
      <c r="E301" s="700"/>
    </row>
    <row r="302" spans="1:5" s="5" customFormat="1" ht="16.899999999999999" customHeight="1" thickBot="1">
      <c r="A302" s="353" t="s">
        <v>306</v>
      </c>
      <c r="B302" s="354" t="s">
        <v>605</v>
      </c>
      <c r="C302" s="354">
        <v>10</v>
      </c>
      <c r="D302" s="355"/>
      <c r="E302" s="701"/>
    </row>
    <row r="303" spans="1:5" s="8" customFormat="1" ht="10.15" customHeight="1" thickBot="1">
      <c r="A303" s="363"/>
      <c r="B303" s="364"/>
      <c r="C303" s="364"/>
      <c r="D303" s="365"/>
      <c r="E303" s="366"/>
    </row>
    <row r="304" spans="1:5" s="5" customFormat="1" ht="13.9" customHeight="1">
      <c r="A304" s="691" t="s">
        <v>756</v>
      </c>
      <c r="B304" s="692"/>
      <c r="C304" s="692"/>
      <c r="D304" s="692"/>
      <c r="E304" s="693"/>
    </row>
    <row r="305" spans="1:5" s="5" customFormat="1" ht="13.9" customHeight="1">
      <c r="A305" s="689" t="s">
        <v>1592</v>
      </c>
      <c r="B305" s="690"/>
      <c r="C305" s="690"/>
      <c r="D305" s="690"/>
      <c r="E305" s="694"/>
    </row>
    <row r="306" spans="1:5" s="5" customFormat="1" ht="13.9" customHeight="1" thickBot="1">
      <c r="A306" s="696" t="s">
        <v>68</v>
      </c>
      <c r="B306" s="715"/>
      <c r="C306" s="715"/>
      <c r="D306" s="716"/>
      <c r="E306" s="714"/>
    </row>
    <row r="307" spans="1:5" s="5" customFormat="1" ht="13.9" customHeight="1" thickBot="1">
      <c r="A307" s="386" t="s">
        <v>1</v>
      </c>
      <c r="B307" s="387" t="s">
        <v>0</v>
      </c>
      <c r="C307" s="388" t="s">
        <v>5</v>
      </c>
      <c r="D307" s="389" t="s">
        <v>1549</v>
      </c>
      <c r="E307" s="383"/>
    </row>
    <row r="308" spans="1:5" s="5" customFormat="1" ht="16.899999999999999" customHeight="1">
      <c r="A308" s="34" t="s">
        <v>69</v>
      </c>
      <c r="B308" s="14" t="s">
        <v>10</v>
      </c>
      <c r="C308" s="360">
        <v>14</v>
      </c>
      <c r="D308" s="122"/>
      <c r="E308" s="704"/>
    </row>
    <row r="309" spans="1:5" s="5" customFormat="1" ht="16.899999999999999" customHeight="1">
      <c r="A309" s="38" t="s">
        <v>486</v>
      </c>
      <c r="B309" s="6" t="s">
        <v>21</v>
      </c>
      <c r="C309" s="18">
        <v>1</v>
      </c>
      <c r="D309" s="118"/>
      <c r="E309" s="705"/>
    </row>
    <row r="310" spans="1:5" s="5" customFormat="1" ht="16.899999999999999" customHeight="1">
      <c r="A310" s="37" t="s">
        <v>648</v>
      </c>
      <c r="B310" s="6" t="s">
        <v>21</v>
      </c>
      <c r="C310" s="18">
        <v>9</v>
      </c>
      <c r="D310" s="118"/>
      <c r="E310" s="705"/>
    </row>
    <row r="311" spans="1:5" s="5" customFormat="1" ht="16.899999999999999" customHeight="1">
      <c r="A311" s="37" t="s">
        <v>350</v>
      </c>
      <c r="B311" s="6" t="s">
        <v>21</v>
      </c>
      <c r="C311" s="18">
        <v>15</v>
      </c>
      <c r="D311" s="118"/>
      <c r="E311" s="705"/>
    </row>
    <row r="312" spans="1:5" s="5" customFormat="1" ht="16.899999999999999" customHeight="1">
      <c r="A312" s="37" t="s">
        <v>351</v>
      </c>
      <c r="B312" s="6" t="s">
        <v>21</v>
      </c>
      <c r="C312" s="18">
        <v>12</v>
      </c>
      <c r="D312" s="118"/>
      <c r="E312" s="705"/>
    </row>
    <row r="313" spans="1:5" s="5" customFormat="1" ht="16.899999999999999" customHeight="1">
      <c r="A313" s="35" t="s">
        <v>352</v>
      </c>
      <c r="B313" s="4" t="s">
        <v>144</v>
      </c>
      <c r="C313" s="18">
        <v>3</v>
      </c>
      <c r="D313" s="117"/>
      <c r="E313" s="705"/>
    </row>
    <row r="314" spans="1:5" s="5" customFormat="1" ht="16.899999999999999" customHeight="1" thickBot="1">
      <c r="A314" s="353" t="s">
        <v>337</v>
      </c>
      <c r="B314" s="354" t="s">
        <v>15</v>
      </c>
      <c r="C314" s="26">
        <v>4</v>
      </c>
      <c r="D314" s="355"/>
      <c r="E314" s="706"/>
    </row>
    <row r="315" spans="1:5" s="5" customFormat="1" ht="10.15" customHeight="1" thickBot="1">
      <c r="A315" s="363"/>
      <c r="B315" s="364"/>
      <c r="C315" s="364"/>
      <c r="D315" s="365"/>
      <c r="E315" s="367"/>
    </row>
    <row r="316" spans="1:5" s="5" customFormat="1" ht="13.9" customHeight="1">
      <c r="A316" s="691" t="s">
        <v>756</v>
      </c>
      <c r="B316" s="692"/>
      <c r="C316" s="692"/>
      <c r="D316" s="692"/>
      <c r="E316" s="693"/>
    </row>
    <row r="317" spans="1:5" s="5" customFormat="1" ht="13.9" customHeight="1">
      <c r="A317" s="689" t="s">
        <v>1592</v>
      </c>
      <c r="B317" s="690"/>
      <c r="C317" s="690"/>
      <c r="D317" s="690"/>
      <c r="E317" s="694"/>
    </row>
    <row r="318" spans="1:5" s="5" customFormat="1" ht="13.9" customHeight="1" thickBot="1">
      <c r="A318" s="696" t="s">
        <v>32</v>
      </c>
      <c r="B318" s="715"/>
      <c r="C318" s="715"/>
      <c r="D318" s="716"/>
      <c r="E318" s="714"/>
    </row>
    <row r="319" spans="1:5" s="5" customFormat="1" ht="13.9" customHeight="1" thickBot="1">
      <c r="A319" s="386" t="s">
        <v>1</v>
      </c>
      <c r="B319" s="387" t="s">
        <v>0</v>
      </c>
      <c r="C319" s="388" t="s">
        <v>5</v>
      </c>
      <c r="D319" s="389" t="s">
        <v>1549</v>
      </c>
      <c r="E319" s="713"/>
    </row>
    <row r="320" spans="1:5" s="5" customFormat="1" ht="16.899999999999999" customHeight="1">
      <c r="A320" s="34" t="s">
        <v>71</v>
      </c>
      <c r="B320" s="14" t="s">
        <v>260</v>
      </c>
      <c r="C320" s="14">
        <v>25</v>
      </c>
      <c r="D320" s="122"/>
      <c r="E320" s="708"/>
    </row>
    <row r="321" spans="1:5" s="5" customFormat="1" ht="16.899999999999999" customHeight="1">
      <c r="A321" s="35" t="s">
        <v>453</v>
      </c>
      <c r="B321" s="4" t="s">
        <v>6</v>
      </c>
      <c r="C321" s="6">
        <v>10</v>
      </c>
      <c r="D321" s="118"/>
      <c r="E321" s="708"/>
    </row>
    <row r="322" spans="1:5" s="5" customFormat="1" ht="16.899999999999999" customHeight="1">
      <c r="A322" s="35" t="s">
        <v>454</v>
      </c>
      <c r="B322" s="4" t="s">
        <v>6</v>
      </c>
      <c r="C322" s="4">
        <v>62</v>
      </c>
      <c r="D322" s="117"/>
      <c r="E322" s="708"/>
    </row>
    <row r="323" spans="1:5" s="5" customFormat="1" ht="16.899999999999999" customHeight="1">
      <c r="A323" s="37" t="s">
        <v>455</v>
      </c>
      <c r="B323" s="6" t="s">
        <v>260</v>
      </c>
      <c r="C323" s="4">
        <v>50</v>
      </c>
      <c r="D323" s="117"/>
      <c r="E323" s="708"/>
    </row>
    <row r="324" spans="1:5" s="5" customFormat="1" ht="16.899999999999999" customHeight="1">
      <c r="A324" s="35" t="s">
        <v>72</v>
      </c>
      <c r="B324" s="4" t="s">
        <v>434</v>
      </c>
      <c r="C324" s="4">
        <v>14</v>
      </c>
      <c r="D324" s="117"/>
      <c r="E324" s="708"/>
    </row>
    <row r="325" spans="1:5" s="5" customFormat="1" ht="16.899999999999999" customHeight="1">
      <c r="A325" s="35" t="s">
        <v>456</v>
      </c>
      <c r="B325" s="4" t="s">
        <v>248</v>
      </c>
      <c r="C325" s="4">
        <v>27</v>
      </c>
      <c r="D325" s="117"/>
      <c r="E325" s="708"/>
    </row>
    <row r="326" spans="1:5" s="5" customFormat="1" ht="16.899999999999999" customHeight="1">
      <c r="A326" s="35" t="s">
        <v>457</v>
      </c>
      <c r="B326" s="4" t="s">
        <v>248</v>
      </c>
      <c r="C326" s="4">
        <v>19</v>
      </c>
      <c r="D326" s="117"/>
      <c r="E326" s="708"/>
    </row>
    <row r="327" spans="1:5" s="24" customFormat="1" ht="16.899999999999999" customHeight="1">
      <c r="A327" s="35" t="s">
        <v>458</v>
      </c>
      <c r="B327" s="4" t="s">
        <v>16</v>
      </c>
      <c r="C327" s="4">
        <v>28</v>
      </c>
      <c r="D327" s="117"/>
      <c r="E327" s="708"/>
    </row>
    <row r="328" spans="1:5" s="24" customFormat="1" ht="16.899999999999999" customHeight="1">
      <c r="A328" s="35" t="s">
        <v>392</v>
      </c>
      <c r="B328" s="4" t="s">
        <v>16</v>
      </c>
      <c r="C328" s="4">
        <v>7</v>
      </c>
      <c r="D328" s="117"/>
      <c r="E328" s="708"/>
    </row>
    <row r="329" spans="1:5" s="5" customFormat="1" ht="16.899999999999999" customHeight="1">
      <c r="A329" s="35" t="s">
        <v>167</v>
      </c>
      <c r="B329" s="4" t="s">
        <v>143</v>
      </c>
      <c r="C329" s="4">
        <v>5</v>
      </c>
      <c r="D329" s="117"/>
      <c r="E329" s="708"/>
    </row>
    <row r="330" spans="1:5" s="5" customFormat="1" ht="16.899999999999999" customHeight="1">
      <c r="A330" s="35" t="s">
        <v>632</v>
      </c>
      <c r="B330" s="6" t="s">
        <v>26</v>
      </c>
      <c r="C330" s="4">
        <v>20</v>
      </c>
      <c r="D330" s="117"/>
      <c r="E330" s="708"/>
    </row>
    <row r="331" spans="1:5" s="5" customFormat="1" ht="16.899999999999999" customHeight="1">
      <c r="A331" s="35" t="s">
        <v>695</v>
      </c>
      <c r="B331" s="6" t="s">
        <v>26</v>
      </c>
      <c r="C331" s="4">
        <v>10</v>
      </c>
      <c r="D331" s="117"/>
      <c r="E331" s="708"/>
    </row>
    <row r="332" spans="1:5" s="5" customFormat="1" ht="16.899999999999999" customHeight="1">
      <c r="A332" s="35" t="s">
        <v>307</v>
      </c>
      <c r="B332" s="4" t="s">
        <v>143</v>
      </c>
      <c r="C332" s="4">
        <v>9</v>
      </c>
      <c r="D332" s="117"/>
      <c r="E332" s="708"/>
    </row>
    <row r="333" spans="1:5" s="5" customFormat="1" ht="16.899999999999999" customHeight="1">
      <c r="A333" s="35" t="s">
        <v>378</v>
      </c>
      <c r="B333" s="4" t="s">
        <v>147</v>
      </c>
      <c r="C333" s="4">
        <v>8</v>
      </c>
      <c r="D333" s="117"/>
      <c r="E333" s="708"/>
    </row>
    <row r="334" spans="1:5" s="5" customFormat="1" ht="16.899999999999999" customHeight="1">
      <c r="A334" s="35" t="s">
        <v>459</v>
      </c>
      <c r="B334" s="4" t="s">
        <v>143</v>
      </c>
      <c r="C334" s="4">
        <v>15</v>
      </c>
      <c r="D334" s="117"/>
      <c r="E334" s="708"/>
    </row>
    <row r="335" spans="1:5" s="5" customFormat="1" ht="16.899999999999999" customHeight="1">
      <c r="A335" s="35" t="s">
        <v>568</v>
      </c>
      <c r="B335" s="4" t="s">
        <v>147</v>
      </c>
      <c r="C335" s="4">
        <v>5</v>
      </c>
      <c r="D335" s="117"/>
      <c r="E335" s="708"/>
    </row>
    <row r="336" spans="1:5" s="5" customFormat="1" ht="16.899999999999999" customHeight="1">
      <c r="A336" s="35" t="s">
        <v>323</v>
      </c>
      <c r="B336" s="4" t="s">
        <v>21</v>
      </c>
      <c r="C336" s="4">
        <v>22</v>
      </c>
      <c r="D336" s="117"/>
      <c r="E336" s="708"/>
    </row>
    <row r="337" spans="1:5" s="5" customFormat="1" ht="16.899999999999999" customHeight="1">
      <c r="A337" s="35" t="s">
        <v>33</v>
      </c>
      <c r="B337" s="4" t="s">
        <v>144</v>
      </c>
      <c r="C337" s="4">
        <v>67</v>
      </c>
      <c r="D337" s="117"/>
      <c r="E337" s="708"/>
    </row>
    <row r="338" spans="1:5" s="5" customFormat="1" ht="16.899999999999999" customHeight="1">
      <c r="A338" s="35" t="s">
        <v>324</v>
      </c>
      <c r="B338" s="4" t="s">
        <v>22</v>
      </c>
      <c r="C338" s="4">
        <v>19</v>
      </c>
      <c r="D338" s="117"/>
      <c r="E338" s="708"/>
    </row>
    <row r="339" spans="1:5" s="5" customFormat="1" ht="16.899999999999999" customHeight="1">
      <c r="A339" s="35" t="s">
        <v>567</v>
      </c>
      <c r="B339" s="4" t="s">
        <v>2</v>
      </c>
      <c r="C339" s="4">
        <v>25</v>
      </c>
      <c r="D339" s="117"/>
      <c r="E339" s="708"/>
    </row>
    <row r="340" spans="1:5" s="5" customFormat="1" ht="16.899999999999999" customHeight="1">
      <c r="A340" s="35" t="s">
        <v>136</v>
      </c>
      <c r="B340" s="4" t="s">
        <v>10</v>
      </c>
      <c r="C340" s="4">
        <v>12</v>
      </c>
      <c r="D340" s="117"/>
      <c r="E340" s="708"/>
    </row>
    <row r="341" spans="1:5" s="8" customFormat="1" ht="16.899999999999999" customHeight="1">
      <c r="A341" s="35" t="s">
        <v>379</v>
      </c>
      <c r="B341" s="4" t="s">
        <v>570</v>
      </c>
      <c r="C341" s="4">
        <v>20</v>
      </c>
      <c r="D341" s="117"/>
      <c r="E341" s="708"/>
    </row>
    <row r="342" spans="1:5" s="5" customFormat="1" ht="16.899999999999999" customHeight="1">
      <c r="A342" s="35" t="s">
        <v>78</v>
      </c>
      <c r="B342" s="4" t="s">
        <v>143</v>
      </c>
      <c r="C342" s="4">
        <v>28</v>
      </c>
      <c r="D342" s="117"/>
      <c r="E342" s="708"/>
    </row>
    <row r="343" spans="1:5" s="5" customFormat="1" ht="16.899999999999999" customHeight="1">
      <c r="A343" s="35" t="s">
        <v>380</v>
      </c>
      <c r="B343" s="4" t="s">
        <v>147</v>
      </c>
      <c r="C343" s="4">
        <v>59</v>
      </c>
      <c r="D343" s="117"/>
      <c r="E343" s="708"/>
    </row>
    <row r="344" spans="1:5" s="5" customFormat="1" ht="16.899999999999999" customHeight="1">
      <c r="A344" s="35" t="s">
        <v>34</v>
      </c>
      <c r="B344" s="4" t="s">
        <v>16</v>
      </c>
      <c r="C344" s="4">
        <v>25</v>
      </c>
      <c r="D344" s="117"/>
      <c r="E344" s="708"/>
    </row>
    <row r="345" spans="1:5" s="5" customFormat="1" ht="16.899999999999999" customHeight="1">
      <c r="A345" s="35" t="s">
        <v>1586</v>
      </c>
      <c r="B345" s="6" t="s">
        <v>13</v>
      </c>
      <c r="C345" s="4"/>
      <c r="D345" s="117"/>
      <c r="E345" s="708"/>
    </row>
    <row r="346" spans="1:5" s="8" customFormat="1" ht="16.899999999999999" customHeight="1">
      <c r="A346" s="35" t="s">
        <v>132</v>
      </c>
      <c r="B346" s="6" t="s">
        <v>246</v>
      </c>
      <c r="C346" s="4">
        <v>16</v>
      </c>
      <c r="D346" s="117"/>
      <c r="E346" s="708"/>
    </row>
    <row r="347" spans="1:5" s="5" customFormat="1" ht="16.899999999999999" customHeight="1">
      <c r="A347" s="35" t="s">
        <v>133</v>
      </c>
      <c r="B347" s="6" t="s">
        <v>31</v>
      </c>
      <c r="C347" s="4">
        <v>5</v>
      </c>
      <c r="D347" s="117"/>
      <c r="E347" s="708"/>
    </row>
    <row r="348" spans="1:5" s="5" customFormat="1" ht="16.899999999999999" customHeight="1">
      <c r="A348" s="35" t="s">
        <v>247</v>
      </c>
      <c r="B348" s="6" t="s">
        <v>248</v>
      </c>
      <c r="C348" s="4">
        <v>4</v>
      </c>
      <c r="D348" s="117"/>
      <c r="E348" s="708"/>
    </row>
    <row r="349" spans="1:5" s="5" customFormat="1" ht="16.899999999999999" customHeight="1">
      <c r="A349" s="35" t="s">
        <v>135</v>
      </c>
      <c r="B349" s="6" t="s">
        <v>248</v>
      </c>
      <c r="C349" s="4">
        <v>11</v>
      </c>
      <c r="D349" s="117"/>
      <c r="E349" s="708"/>
    </row>
    <row r="350" spans="1:5" s="5" customFormat="1" ht="16.899999999999999" customHeight="1">
      <c r="A350" s="36" t="s">
        <v>134</v>
      </c>
      <c r="B350" s="15" t="s">
        <v>31</v>
      </c>
      <c r="C350" s="4">
        <v>5</v>
      </c>
      <c r="D350" s="117"/>
      <c r="E350" s="708"/>
    </row>
    <row r="351" spans="1:5" s="8" customFormat="1" ht="16.899999999999999" customHeight="1">
      <c r="A351" s="35" t="s">
        <v>348</v>
      </c>
      <c r="B351" s="4" t="s">
        <v>21</v>
      </c>
      <c r="C351" s="4">
        <v>10</v>
      </c>
      <c r="D351" s="117"/>
      <c r="E351" s="708"/>
    </row>
    <row r="352" spans="1:5" s="5" customFormat="1" ht="16.899999999999999" customHeight="1">
      <c r="A352" s="35" t="s">
        <v>35</v>
      </c>
      <c r="B352" s="4" t="s">
        <v>16</v>
      </c>
      <c r="C352" s="4">
        <v>35</v>
      </c>
      <c r="D352" s="117"/>
      <c r="E352" s="708"/>
    </row>
    <row r="353" spans="1:5" s="5" customFormat="1" ht="16.899999999999999" customHeight="1">
      <c r="A353" s="35" t="s">
        <v>309</v>
      </c>
      <c r="B353" s="4" t="s">
        <v>249</v>
      </c>
      <c r="C353" s="4">
        <v>54</v>
      </c>
      <c r="D353" s="117"/>
      <c r="E353" s="708"/>
    </row>
    <row r="354" spans="1:5" s="5" customFormat="1" ht="16.899999999999999" customHeight="1">
      <c r="A354" s="35" t="s">
        <v>308</v>
      </c>
      <c r="B354" s="4" t="s">
        <v>144</v>
      </c>
      <c r="C354" s="4">
        <v>40</v>
      </c>
      <c r="D354" s="117"/>
      <c r="E354" s="708"/>
    </row>
    <row r="355" spans="1:5" s="5" customFormat="1" ht="16.899999999999999" customHeight="1">
      <c r="A355" s="35" t="s">
        <v>310</v>
      </c>
      <c r="B355" s="4" t="s">
        <v>261</v>
      </c>
      <c r="C355" s="4">
        <v>12</v>
      </c>
      <c r="D355" s="117"/>
      <c r="E355" s="708"/>
    </row>
    <row r="356" spans="1:5" s="5" customFormat="1" ht="16.899999999999999" customHeight="1">
      <c r="A356" s="35" t="s">
        <v>463</v>
      </c>
      <c r="B356" s="4" t="s">
        <v>2</v>
      </c>
      <c r="C356" s="4">
        <v>2</v>
      </c>
      <c r="D356" s="117"/>
      <c r="E356" s="708"/>
    </row>
    <row r="357" spans="1:5" s="5" customFormat="1" ht="16.899999999999999" customHeight="1">
      <c r="A357" s="35" t="s">
        <v>460</v>
      </c>
      <c r="B357" s="4" t="s">
        <v>340</v>
      </c>
      <c r="C357" s="4">
        <v>8</v>
      </c>
      <c r="D357" s="117"/>
      <c r="E357" s="708"/>
    </row>
    <row r="358" spans="1:5" s="8" customFormat="1" ht="16.899999999999999" customHeight="1">
      <c r="A358" s="35" t="s">
        <v>311</v>
      </c>
      <c r="B358" s="4" t="s">
        <v>21</v>
      </c>
      <c r="C358" s="4">
        <v>14</v>
      </c>
      <c r="D358" s="117"/>
      <c r="E358" s="708"/>
    </row>
    <row r="359" spans="1:5" s="5" customFormat="1" ht="16.899999999999999" customHeight="1">
      <c r="A359" s="35" t="s">
        <v>36</v>
      </c>
      <c r="B359" s="4" t="s">
        <v>144</v>
      </c>
      <c r="C359" s="4">
        <v>22</v>
      </c>
      <c r="D359" s="117"/>
      <c r="E359" s="708"/>
    </row>
    <row r="360" spans="1:5" s="5" customFormat="1" ht="16.899999999999999" customHeight="1" thickBot="1">
      <c r="A360" s="353" t="s">
        <v>312</v>
      </c>
      <c r="B360" s="354" t="s">
        <v>261</v>
      </c>
      <c r="C360" s="354">
        <v>10</v>
      </c>
      <c r="D360" s="355"/>
      <c r="E360" s="709"/>
    </row>
    <row r="361" spans="1:5" s="5" customFormat="1" ht="10.15" customHeight="1" thickBot="1">
      <c r="A361" s="363"/>
      <c r="B361" s="364"/>
      <c r="C361" s="364"/>
      <c r="D361" s="365"/>
      <c r="E361" s="367"/>
    </row>
    <row r="362" spans="1:5" s="5" customFormat="1" ht="13.9" customHeight="1">
      <c r="A362" s="691" t="s">
        <v>756</v>
      </c>
      <c r="B362" s="692"/>
      <c r="C362" s="692"/>
      <c r="D362" s="692"/>
      <c r="E362" s="693"/>
    </row>
    <row r="363" spans="1:5" s="5" customFormat="1" ht="13.9" customHeight="1">
      <c r="A363" s="689" t="s">
        <v>1592</v>
      </c>
      <c r="B363" s="690"/>
      <c r="C363" s="690"/>
      <c r="D363" s="690"/>
      <c r="E363" s="694"/>
    </row>
    <row r="364" spans="1:5" s="5" customFormat="1" ht="13.9" customHeight="1" thickBot="1">
      <c r="A364" s="696" t="s">
        <v>66</v>
      </c>
      <c r="B364" s="715"/>
      <c r="C364" s="715"/>
      <c r="D364" s="716"/>
      <c r="E364" s="714"/>
    </row>
    <row r="365" spans="1:5" s="5" customFormat="1" ht="13.9" customHeight="1" thickBot="1">
      <c r="A365" s="386" t="s">
        <v>1</v>
      </c>
      <c r="B365" s="387" t="s">
        <v>0</v>
      </c>
      <c r="C365" s="388" t="s">
        <v>5</v>
      </c>
      <c r="D365" s="389" t="s">
        <v>1549</v>
      </c>
      <c r="E365" s="713"/>
    </row>
    <row r="366" spans="1:5" s="5" customFormat="1" ht="16.899999999999999" customHeight="1">
      <c r="A366" s="34" t="s">
        <v>80</v>
      </c>
      <c r="B366" s="14" t="s">
        <v>6</v>
      </c>
      <c r="C366" s="14">
        <v>10</v>
      </c>
      <c r="D366" s="122"/>
      <c r="E366" s="708"/>
    </row>
    <row r="367" spans="1:5" s="5" customFormat="1" ht="16.899999999999999" customHeight="1">
      <c r="A367" s="35" t="s">
        <v>81</v>
      </c>
      <c r="B367" s="4" t="s">
        <v>313</v>
      </c>
      <c r="C367" s="4">
        <v>52</v>
      </c>
      <c r="D367" s="117"/>
      <c r="E367" s="708"/>
    </row>
    <row r="368" spans="1:5" s="5" customFormat="1" ht="16.899999999999999" customHeight="1" thickBot="1">
      <c r="A368" s="353" t="s">
        <v>314</v>
      </c>
      <c r="B368" s="354" t="s">
        <v>315</v>
      </c>
      <c r="C368" s="354">
        <v>41</v>
      </c>
      <c r="D368" s="355"/>
      <c r="E368" s="708"/>
    </row>
    <row r="369" spans="1:5" s="5" customFormat="1" ht="16.899999999999999" customHeight="1" thickBot="1">
      <c r="A369" s="678" t="s">
        <v>390</v>
      </c>
      <c r="B369" s="679"/>
      <c r="C369" s="679"/>
      <c r="D369" s="679"/>
      <c r="E369" s="708"/>
    </row>
    <row r="370" spans="1:5" s="5" customFormat="1" ht="13.9" customHeight="1" thickBot="1">
      <c r="A370" s="386" t="s">
        <v>1</v>
      </c>
      <c r="B370" s="387" t="s">
        <v>0</v>
      </c>
      <c r="C370" s="388" t="s">
        <v>5</v>
      </c>
      <c r="D370" s="389" t="s">
        <v>1549</v>
      </c>
      <c r="E370" s="708"/>
    </row>
    <row r="371" spans="1:5" s="5" customFormat="1" ht="16.899999999999999" customHeight="1">
      <c r="A371" s="361" t="s">
        <v>594</v>
      </c>
      <c r="B371" s="360" t="s">
        <v>15</v>
      </c>
      <c r="C371" s="362">
        <v>34</v>
      </c>
      <c r="D371" s="122"/>
      <c r="E371" s="708"/>
    </row>
    <row r="372" spans="1:5" s="5" customFormat="1" ht="16.899999999999999" customHeight="1">
      <c r="A372" s="38" t="s">
        <v>173</v>
      </c>
      <c r="B372" s="18" t="s">
        <v>15</v>
      </c>
      <c r="C372" s="17">
        <v>1</v>
      </c>
      <c r="D372" s="118"/>
      <c r="E372" s="708"/>
    </row>
    <row r="373" spans="1:5" s="5" customFormat="1" ht="16.899999999999999" customHeight="1">
      <c r="A373" s="38" t="s">
        <v>115</v>
      </c>
      <c r="B373" s="18" t="s">
        <v>15</v>
      </c>
      <c r="C373" s="18">
        <v>4</v>
      </c>
      <c r="D373" s="117"/>
      <c r="E373" s="708"/>
    </row>
    <row r="374" spans="1:5" s="5" customFormat="1" ht="16.899999999999999" customHeight="1">
      <c r="A374" s="38" t="s">
        <v>608</v>
      </c>
      <c r="B374" s="18" t="s">
        <v>7</v>
      </c>
      <c r="C374" s="18">
        <v>1</v>
      </c>
      <c r="D374" s="117"/>
      <c r="E374" s="708"/>
    </row>
    <row r="375" spans="1:5" s="5" customFormat="1" ht="16.899999999999999" customHeight="1">
      <c r="A375" s="38" t="s">
        <v>581</v>
      </c>
      <c r="B375" s="18" t="s">
        <v>15</v>
      </c>
      <c r="C375" s="18">
        <v>7</v>
      </c>
      <c r="D375" s="117"/>
      <c r="E375" s="708"/>
    </row>
    <row r="376" spans="1:5" s="5" customFormat="1" ht="16.899999999999999" customHeight="1" thickBot="1">
      <c r="A376" s="35" t="s">
        <v>27</v>
      </c>
      <c r="B376" s="4" t="s">
        <v>21</v>
      </c>
      <c r="C376" s="4">
        <v>14</v>
      </c>
      <c r="D376" s="117"/>
      <c r="E376" s="708"/>
    </row>
    <row r="377" spans="1:5" s="5" customFormat="1" ht="26.85" customHeight="1" thickBot="1">
      <c r="A377" s="673" t="s">
        <v>898</v>
      </c>
      <c r="B377" s="674"/>
      <c r="C377" s="7"/>
      <c r="D377" s="73">
        <f>SUM(D5:D44,D50:D55,D58:D62,D65:D74,D77:D90,D95:D125,D130:D166,D171:D202,D208:D220,D226,D236,D244,D257,D259,D264,D273:D278,D281:D302,D308:D314,D320:D360,D366:D368,D371:D376)</f>
        <v>0</v>
      </c>
      <c r="E377" s="709"/>
    </row>
  </sheetData>
  <sheetProtection algorithmName="SHA-512" hashValue="BAdZApvniKbxKoRXGGSw6LfJee3Ucz0RPTjDKVLVPjdZW/sLn0GJ73aoPLmS5DwKdgBWRuqaC/kbw7+QhGt5EQ==" saltValue="zCbBUIMTTpM8LEu2xGTDXw==" spinCount="100000" sheet="1" objects="1" scenarios="1"/>
  <mergeCells count="71">
    <mergeCell ref="E269:E271"/>
    <mergeCell ref="A270:D270"/>
    <mergeCell ref="A304:D304"/>
    <mergeCell ref="E304:E306"/>
    <mergeCell ref="E273:E302"/>
    <mergeCell ref="A271:D271"/>
    <mergeCell ref="A306:D306"/>
    <mergeCell ref="A279:D279"/>
    <mergeCell ref="A269:D269"/>
    <mergeCell ref="E308:E314"/>
    <mergeCell ref="E319:E360"/>
    <mergeCell ref="E365:E377"/>
    <mergeCell ref="A316:D316"/>
    <mergeCell ref="E316:E318"/>
    <mergeCell ref="A317:D317"/>
    <mergeCell ref="A362:D362"/>
    <mergeCell ref="E362:E364"/>
    <mergeCell ref="A363:D363"/>
    <mergeCell ref="A369:D369"/>
    <mergeCell ref="A318:D318"/>
    <mergeCell ref="A364:D364"/>
    <mergeCell ref="A47:D47"/>
    <mergeCell ref="A222:D222"/>
    <mergeCell ref="E222:E224"/>
    <mergeCell ref="A223:D223"/>
    <mergeCell ref="A204:D204"/>
    <mergeCell ref="E204:E206"/>
    <mergeCell ref="A168:D168"/>
    <mergeCell ref="A169:D169"/>
    <mergeCell ref="A94:D94"/>
    <mergeCell ref="A129:D129"/>
    <mergeCell ref="A170:D170"/>
    <mergeCell ref="A206:D206"/>
    <mergeCell ref="A224:D224"/>
    <mergeCell ref="E208:E220"/>
    <mergeCell ref="A128:D128"/>
    <mergeCell ref="E5:E44"/>
    <mergeCell ref="E49:E90"/>
    <mergeCell ref="E95:E125"/>
    <mergeCell ref="E130:E166"/>
    <mergeCell ref="E171:E202"/>
    <mergeCell ref="E168:E170"/>
    <mergeCell ref="E46:E48"/>
    <mergeCell ref="E127:E129"/>
    <mergeCell ref="E226:E267"/>
    <mergeCell ref="D227:D235"/>
    <mergeCell ref="D237:D243"/>
    <mergeCell ref="D245:D256"/>
    <mergeCell ref="D260:D263"/>
    <mergeCell ref="A2:D2"/>
    <mergeCell ref="A1:D1"/>
    <mergeCell ref="A377:B377"/>
    <mergeCell ref="E1:E3"/>
    <mergeCell ref="A92:D92"/>
    <mergeCell ref="A93:D93"/>
    <mergeCell ref="E92:E94"/>
    <mergeCell ref="A127:D127"/>
    <mergeCell ref="A3:D3"/>
    <mergeCell ref="A48:D48"/>
    <mergeCell ref="A56:D56"/>
    <mergeCell ref="A63:D63"/>
    <mergeCell ref="A75:D75"/>
    <mergeCell ref="A305:D305"/>
    <mergeCell ref="A46:D46"/>
    <mergeCell ref="A205:D205"/>
    <mergeCell ref="B227:B235"/>
    <mergeCell ref="B237:B243"/>
    <mergeCell ref="B245:B256"/>
    <mergeCell ref="B260:B263"/>
    <mergeCell ref="D265:D267"/>
    <mergeCell ref="B265:B267"/>
  </mergeCells>
  <conditionalFormatting sqref="A161:D167 A227:A230 B227:D227 A131:D149 A172:D203 A151:D159 A77:D91 A75 A273:D278 A366:D368 B23:D23 A96:D126 A24:D45 A308:D314 A320:D361 C228:C230 A50:D55 A226:D226 A208:D220 A5:D22 A3 A58:D62 A56 A65:D74 A63 A281:D302 A279 A371:D376 A369 B236:B237">
    <cfRule type="expression" dxfId="98" priority="75">
      <formula>NOT(ISBLANK($D3))</formula>
    </cfRule>
  </conditionalFormatting>
  <conditionalFormatting sqref="A160:D160">
    <cfRule type="expression" dxfId="97" priority="74">
      <formula>NOT(ISBLANK($D160))</formula>
    </cfRule>
  </conditionalFormatting>
  <conditionalFormatting sqref="A150:D150">
    <cfRule type="expression" dxfId="96" priority="67">
      <formula>NOT(ISBLANK($D150))</formula>
    </cfRule>
  </conditionalFormatting>
  <conditionalFormatting sqref="A231:A233 C231:C233">
    <cfRule type="expression" dxfId="95" priority="64">
      <formula>NOT(ISBLANK($D231))</formula>
    </cfRule>
  </conditionalFormatting>
  <conditionalFormatting sqref="A241:A242 A234:A235 C234:C235 C241:C242">
    <cfRule type="expression" dxfId="94" priority="63">
      <formula>NOT(ISBLANK($D234))</formula>
    </cfRule>
  </conditionalFormatting>
  <conditionalFormatting sqref="A243:A244 A265 C244:D244 C265:D265 C243">
    <cfRule type="expression" dxfId="93" priority="62">
      <formula>NOT(ISBLANK($D243))</formula>
    </cfRule>
  </conditionalFormatting>
  <conditionalFormatting sqref="A240 C240">
    <cfRule type="expression" dxfId="92" priority="61">
      <formula>NOT(ISBLANK($D240))</formula>
    </cfRule>
  </conditionalFormatting>
  <conditionalFormatting sqref="A236 C236:D236">
    <cfRule type="expression" dxfId="91" priority="60">
      <formula>NOT(ISBLANK($D236))</formula>
    </cfRule>
  </conditionalFormatting>
  <conditionalFormatting sqref="A237:A239 C237:D237 C238:C239">
    <cfRule type="expression" dxfId="90" priority="59">
      <formula>NOT(ISBLANK($D237))</formula>
    </cfRule>
  </conditionalFormatting>
  <conditionalFormatting sqref="A266:A267 C266:C267">
    <cfRule type="expression" dxfId="89" priority="55">
      <formula>NOT(ISBLANK($D266))</formula>
    </cfRule>
  </conditionalFormatting>
  <conditionalFormatting sqref="A253:A256 C253:C256">
    <cfRule type="expression" dxfId="88" priority="54">
      <formula>NOT(ISBLANK($D253))</formula>
    </cfRule>
  </conditionalFormatting>
  <conditionalFormatting sqref="A257:A258 B265 C257:D258 C260:D260 A260:A264 C264:D264 C261:C263">
    <cfRule type="expression" dxfId="87" priority="53">
      <formula>NOT(ISBLANK($D257))</formula>
    </cfRule>
  </conditionalFormatting>
  <conditionalFormatting sqref="A250:A252 C250:C252">
    <cfRule type="expression" dxfId="86" priority="52">
      <formula>NOT(ISBLANK($D250))</formula>
    </cfRule>
  </conditionalFormatting>
  <conditionalFormatting sqref="A245:D245 A246:A249 C246:C249">
    <cfRule type="expression" dxfId="85" priority="51">
      <formula>NOT(ISBLANK($D245))</formula>
    </cfRule>
  </conditionalFormatting>
  <conditionalFormatting sqref="B244">
    <cfRule type="expression" dxfId="84" priority="50">
      <formula>NOT(ISBLANK($D244))</formula>
    </cfRule>
  </conditionalFormatting>
  <conditionalFormatting sqref="B257">
    <cfRule type="expression" dxfId="83" priority="49">
      <formula>NOT(ISBLANK($D257))</formula>
    </cfRule>
  </conditionalFormatting>
  <conditionalFormatting sqref="B258 B260">
    <cfRule type="expression" dxfId="82" priority="48">
      <formula>NOT(ISBLANK($D258))</formula>
    </cfRule>
  </conditionalFormatting>
  <conditionalFormatting sqref="B264">
    <cfRule type="expression" dxfId="81" priority="42">
      <formula>NOT(ISBLANK($D264))</formula>
    </cfRule>
  </conditionalFormatting>
  <conditionalFormatting sqref="A259 C259:D259">
    <cfRule type="expression" dxfId="80" priority="34">
      <formula>NOT(ISBLANK($D259))</formula>
    </cfRule>
  </conditionalFormatting>
  <conditionalFormatting sqref="B259">
    <cfRule type="expression" dxfId="79" priority="33">
      <formula>NOT(ISBLANK($D259))</formula>
    </cfRule>
  </conditionalFormatting>
  <conditionalFormatting sqref="A23">
    <cfRule type="expression" dxfId="78" priority="32">
      <formula>NOT(ISBLANK($D23))</formula>
    </cfRule>
  </conditionalFormatting>
  <conditionalFormatting sqref="A221:D221">
    <cfRule type="expression" dxfId="77" priority="31">
      <formula>NOT(ISBLANK($D221))</formula>
    </cfRule>
  </conditionalFormatting>
  <conditionalFormatting sqref="A268:D268">
    <cfRule type="expression" dxfId="76" priority="30">
      <formula>NOT(ISBLANK($D268))</formula>
    </cfRule>
  </conditionalFormatting>
  <conditionalFormatting sqref="A303:D303">
    <cfRule type="expression" dxfId="75" priority="29">
      <formula>NOT(ISBLANK($D303))</formula>
    </cfRule>
  </conditionalFormatting>
  <conditionalFormatting sqref="A315:D315">
    <cfRule type="expression" dxfId="74" priority="26">
      <formula>NOT(ISBLANK($D315))</formula>
    </cfRule>
  </conditionalFormatting>
  <conditionalFormatting sqref="E4">
    <cfRule type="expression" dxfId="73" priority="79">
      <formula>NOT(ISBLANK($D3))</formula>
    </cfRule>
  </conditionalFormatting>
  <conditionalFormatting sqref="A48">
    <cfRule type="expression" dxfId="72" priority="24">
      <formula>NOT(ISBLANK($D48))</formula>
    </cfRule>
  </conditionalFormatting>
  <conditionalFormatting sqref="E49">
    <cfRule type="expression" dxfId="71" priority="25">
      <formula>NOT(ISBLANK($D48))</formula>
    </cfRule>
  </conditionalFormatting>
  <conditionalFormatting sqref="A94">
    <cfRule type="expression" dxfId="70" priority="22">
      <formula>NOT(ISBLANK($D94))</formula>
    </cfRule>
  </conditionalFormatting>
  <conditionalFormatting sqref="E95">
    <cfRule type="expression" dxfId="69" priority="23">
      <formula>NOT(ISBLANK($D94))</formula>
    </cfRule>
  </conditionalFormatting>
  <conditionalFormatting sqref="A129">
    <cfRule type="expression" dxfId="68" priority="20">
      <formula>NOT(ISBLANK($D129))</formula>
    </cfRule>
  </conditionalFormatting>
  <conditionalFormatting sqref="E130">
    <cfRule type="expression" dxfId="67" priority="21">
      <formula>NOT(ISBLANK($D129))</formula>
    </cfRule>
  </conditionalFormatting>
  <conditionalFormatting sqref="A170">
    <cfRule type="expression" dxfId="66" priority="18">
      <formula>NOT(ISBLANK($D170))</formula>
    </cfRule>
  </conditionalFormatting>
  <conditionalFormatting sqref="E171">
    <cfRule type="expression" dxfId="65" priority="19">
      <formula>NOT(ISBLANK($D170))</formula>
    </cfRule>
  </conditionalFormatting>
  <conditionalFormatting sqref="A206">
    <cfRule type="expression" dxfId="64" priority="16">
      <formula>NOT(ISBLANK($D206))</formula>
    </cfRule>
  </conditionalFormatting>
  <conditionalFormatting sqref="E207">
    <cfRule type="expression" dxfId="63" priority="17">
      <formula>NOT(ISBLANK($D206))</formula>
    </cfRule>
  </conditionalFormatting>
  <conditionalFormatting sqref="A224">
    <cfRule type="expression" dxfId="62" priority="14">
      <formula>NOT(ISBLANK($D224))</formula>
    </cfRule>
  </conditionalFormatting>
  <conditionalFormatting sqref="E225">
    <cfRule type="expression" dxfId="61" priority="15">
      <formula>NOT(ISBLANK($D224))</formula>
    </cfRule>
  </conditionalFormatting>
  <conditionalFormatting sqref="A271">
    <cfRule type="expression" dxfId="60" priority="12">
      <formula>NOT(ISBLANK($D271))</formula>
    </cfRule>
  </conditionalFormatting>
  <conditionalFormatting sqref="E272">
    <cfRule type="expression" dxfId="59" priority="13">
      <formula>NOT(ISBLANK($D271))</formula>
    </cfRule>
  </conditionalFormatting>
  <conditionalFormatting sqref="A306">
    <cfRule type="expression" dxfId="58" priority="11">
      <formula>NOT(ISBLANK($D306))</formula>
    </cfRule>
  </conditionalFormatting>
  <conditionalFormatting sqref="E307">
    <cfRule type="expression" dxfId="57" priority="80">
      <formula>NOT(ISBLANK($D306))</formula>
    </cfRule>
  </conditionalFormatting>
  <conditionalFormatting sqref="A318">
    <cfRule type="expression" dxfId="56" priority="8">
      <formula>NOT(ISBLANK($D318))</formula>
    </cfRule>
  </conditionalFormatting>
  <conditionalFormatting sqref="A364">
    <cfRule type="expression" dxfId="55" priority="6">
      <formula>NOT(ISBLANK($D364))</formula>
    </cfRule>
  </conditionalFormatting>
  <conditionalFormatting sqref="E365">
    <cfRule type="expression" dxfId="54" priority="81">
      <formula>NOT(ISBLANK($D364))</formula>
    </cfRule>
  </conditionalFormatting>
  <conditionalFormatting sqref="E370">
    <cfRule type="expression" dxfId="53" priority="5">
      <formula>NOT(ISBLANK($D369))</formula>
    </cfRule>
  </conditionalFormatting>
  <conditionalFormatting sqref="E280">
    <cfRule type="expression" dxfId="52" priority="4">
      <formula>NOT(ISBLANK($D279))</formula>
    </cfRule>
  </conditionalFormatting>
  <conditionalFormatting sqref="E57">
    <cfRule type="expression" dxfId="51" priority="3">
      <formula>NOT(ISBLANK($D56))</formula>
    </cfRule>
  </conditionalFormatting>
  <conditionalFormatting sqref="E64">
    <cfRule type="expression" dxfId="50" priority="2">
      <formula>NOT(ISBLANK($D63))</formula>
    </cfRule>
  </conditionalFormatting>
  <conditionalFormatting sqref="E76">
    <cfRule type="expression" dxfId="49" priority="1">
      <formula>NOT(ISBLANK($D75))</formula>
    </cfRule>
  </conditionalFormatting>
  <printOptions horizontalCentered="1"/>
  <pageMargins left="1.25" right="1" top="0.25" bottom="0.75" header="0.5" footer="0.5"/>
  <pageSetup orientation="portrait" r:id="rId1"/>
  <headerFooter alignWithMargins="0">
    <oddFooter>&amp;LMEDSource, Inc. 303-750-5357&amp;CPage &amp;P</oddFooter>
  </headerFooter>
  <rowBreaks count="9" manualBreakCount="9">
    <brk id="44" max="16383" man="1"/>
    <brk id="90" max="16383" man="1"/>
    <brk id="126" max="16383" man="1"/>
    <brk id="167" max="16383" man="1"/>
    <brk id="203" max="16383" man="1"/>
    <brk id="221" max="16383" man="1"/>
    <brk id="268" max="16383" man="1"/>
    <brk id="303" max="16383" man="1"/>
    <brk id="315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79998168889431442"/>
  </sheetPr>
  <dimension ref="A1:D17"/>
  <sheetViews>
    <sheetView zoomScaleNormal="100" workbookViewId="0">
      <selection activeCell="D4" sqref="D4"/>
    </sheetView>
  </sheetViews>
  <sheetFormatPr defaultColWidth="9.140625" defaultRowHeight="12.75"/>
  <cols>
    <col min="1" max="1" width="35.5703125" style="1" customWidth="1"/>
    <col min="2" max="2" width="11.85546875" style="1" customWidth="1"/>
    <col min="3" max="3" width="8.5703125" style="1" hidden="1" customWidth="1"/>
    <col min="4" max="4" width="9.85546875" style="72" bestFit="1" customWidth="1"/>
    <col min="5" max="16384" width="9.140625" style="1"/>
  </cols>
  <sheetData>
    <row r="1" spans="1:4" ht="15" customHeight="1">
      <c r="A1" s="637" t="s">
        <v>911</v>
      </c>
      <c r="B1" s="677"/>
      <c r="C1" s="677"/>
      <c r="D1" s="677"/>
    </row>
    <row r="2" spans="1:4" s="8" customFormat="1" ht="15" customHeight="1" thickBot="1">
      <c r="A2" s="689" t="s">
        <v>1612</v>
      </c>
      <c r="B2" s="690"/>
      <c r="C2" s="690"/>
      <c r="D2" s="690"/>
    </row>
    <row r="3" spans="1:4" s="9" customFormat="1" ht="15" customHeight="1">
      <c r="A3" s="393" t="s">
        <v>1</v>
      </c>
      <c r="B3" s="393" t="s">
        <v>0</v>
      </c>
      <c r="C3" s="394" t="s">
        <v>5</v>
      </c>
      <c r="D3" s="393" t="s">
        <v>1549</v>
      </c>
    </row>
    <row r="4" spans="1:4" s="5" customFormat="1" ht="16.899999999999999" customHeight="1">
      <c r="A4" s="45" t="s">
        <v>112</v>
      </c>
      <c r="B4" s="17" t="s">
        <v>15</v>
      </c>
      <c r="C4" s="17">
        <v>4</v>
      </c>
      <c r="D4" s="118"/>
    </row>
    <row r="5" spans="1:4" s="5" customFormat="1" ht="16.899999999999999" customHeight="1">
      <c r="A5" s="38" t="s">
        <v>110</v>
      </c>
      <c r="B5" s="18" t="s">
        <v>15</v>
      </c>
      <c r="C5" s="18">
        <v>1</v>
      </c>
      <c r="D5" s="117"/>
    </row>
    <row r="6" spans="1:4" s="5" customFormat="1" ht="16.899999999999999" customHeight="1">
      <c r="A6" s="38" t="s">
        <v>111</v>
      </c>
      <c r="B6" s="18" t="s">
        <v>15</v>
      </c>
      <c r="C6" s="18">
        <v>4</v>
      </c>
      <c r="D6" s="117"/>
    </row>
    <row r="7" spans="1:4" s="5" customFormat="1" ht="16.899999999999999" customHeight="1">
      <c r="A7" s="35" t="s">
        <v>241</v>
      </c>
      <c r="B7" s="4" t="s">
        <v>13</v>
      </c>
      <c r="C7" s="4">
        <v>1</v>
      </c>
      <c r="D7" s="117"/>
    </row>
    <row r="8" spans="1:4" s="5" customFormat="1" ht="16.899999999999999" customHeight="1">
      <c r="A8" s="38" t="s">
        <v>354</v>
      </c>
      <c r="B8" s="18" t="s">
        <v>15</v>
      </c>
      <c r="C8" s="18">
        <v>4</v>
      </c>
      <c r="D8" s="117"/>
    </row>
    <row r="9" spans="1:4" s="5" customFormat="1" ht="16.899999999999999" customHeight="1">
      <c r="A9" s="38" t="s">
        <v>124</v>
      </c>
      <c r="B9" s="18" t="s">
        <v>13</v>
      </c>
      <c r="C9" s="18">
        <v>9</v>
      </c>
      <c r="D9" s="117"/>
    </row>
    <row r="10" spans="1:4" s="5" customFormat="1" ht="16.899999999999999" customHeight="1">
      <c r="A10" s="38" t="s">
        <v>321</v>
      </c>
      <c r="B10" s="18" t="s">
        <v>13</v>
      </c>
      <c r="C10" s="18">
        <v>2</v>
      </c>
      <c r="D10" s="117"/>
    </row>
    <row r="11" spans="1:4" s="5" customFormat="1" ht="16.899999999999999" customHeight="1">
      <c r="A11" s="40" t="s">
        <v>268</v>
      </c>
      <c r="B11" s="11" t="s">
        <v>12</v>
      </c>
      <c r="C11" s="11">
        <v>2</v>
      </c>
      <c r="D11" s="117"/>
    </row>
    <row r="12" spans="1:4" s="5" customFormat="1" ht="16.899999999999999" customHeight="1">
      <c r="A12" s="43" t="s">
        <v>343</v>
      </c>
      <c r="B12" s="19" t="s">
        <v>18</v>
      </c>
      <c r="C12" s="19">
        <v>5</v>
      </c>
      <c r="D12" s="117"/>
    </row>
    <row r="13" spans="1:4" s="5" customFormat="1" ht="16.899999999999999" customHeight="1">
      <c r="A13" s="43" t="s">
        <v>355</v>
      </c>
      <c r="B13" s="19" t="s">
        <v>15</v>
      </c>
      <c r="C13" s="19">
        <v>3</v>
      </c>
      <c r="D13" s="121"/>
    </row>
    <row r="14" spans="1:4" s="5" customFormat="1" ht="16.899999999999999" customHeight="1">
      <c r="A14" s="38" t="s">
        <v>186</v>
      </c>
      <c r="B14" s="18" t="s">
        <v>15</v>
      </c>
      <c r="C14" s="18">
        <v>6</v>
      </c>
      <c r="D14" s="117"/>
    </row>
    <row r="15" spans="1:4" s="5" customFormat="1" ht="16.899999999999999" customHeight="1">
      <c r="A15" s="35" t="s">
        <v>73</v>
      </c>
      <c r="B15" s="4" t="s">
        <v>15</v>
      </c>
      <c r="C15" s="4">
        <v>1</v>
      </c>
      <c r="D15" s="117"/>
    </row>
    <row r="16" spans="1:4" s="5" customFormat="1" ht="16.899999999999999" customHeight="1" thickBot="1">
      <c r="A16" s="36"/>
      <c r="B16" s="11"/>
      <c r="C16" s="11"/>
      <c r="D16" s="19"/>
    </row>
    <row r="17" spans="1:4" s="5" customFormat="1" ht="26.85" customHeight="1" thickBot="1">
      <c r="A17" s="673" t="s">
        <v>898</v>
      </c>
      <c r="B17" s="674"/>
      <c r="C17" s="7"/>
      <c r="D17" s="73">
        <f>SUM(D4:D16)</f>
        <v>0</v>
      </c>
    </row>
  </sheetData>
  <sheetProtection algorithmName="SHA-512" hashValue="5JK3UXHiT/0wlTc/1U47hLGlOgCvXAaal/LYlKafPE4wGdQ9c+34kZKgPj4r+cG99AHy/NvqzzuIK4nnTFi3vw==" saltValue="BJ64AZeK8bklRiP4uibP0A==" spinCount="100000" sheet="1" objects="1" scenarios="1"/>
  <mergeCells count="3">
    <mergeCell ref="A2:D2"/>
    <mergeCell ref="A1:D1"/>
    <mergeCell ref="A17:B17"/>
  </mergeCells>
  <conditionalFormatting sqref="A4:D16">
    <cfRule type="expression" dxfId="48" priority="2">
      <formula>NOT(ISBLANK($D4))</formula>
    </cfRule>
  </conditionalFormatting>
  <pageMargins left="1.25" right="1" top="0.25" bottom="0.75" header="0.5" footer="0.5"/>
  <pageSetup orientation="portrait" r:id="rId1"/>
  <headerFooter alignWithMargins="0">
    <oddFooter>&amp;LMEDSource, Inc. 303-750-5357&amp;CPage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3" tint="0.79998168889431442"/>
  </sheetPr>
  <dimension ref="A1:D221"/>
  <sheetViews>
    <sheetView zoomScaleNormal="100" workbookViewId="0">
      <selection sqref="A1:D1"/>
    </sheetView>
  </sheetViews>
  <sheetFormatPr defaultColWidth="9.140625" defaultRowHeight="12.75"/>
  <cols>
    <col min="1" max="1" width="42.7109375" style="1" customWidth="1"/>
    <col min="2" max="2" width="11.85546875" style="1" customWidth="1"/>
    <col min="3" max="3" width="8.5703125" style="1" hidden="1" customWidth="1"/>
    <col min="4" max="4" width="9.85546875" style="72" bestFit="1" customWidth="1"/>
    <col min="5" max="16384" width="9.140625" style="1"/>
  </cols>
  <sheetData>
    <row r="1" spans="1:4" ht="15" customHeight="1">
      <c r="A1" s="637" t="s">
        <v>912</v>
      </c>
      <c r="B1" s="677"/>
      <c r="C1" s="677"/>
      <c r="D1" s="638"/>
    </row>
    <row r="2" spans="1:4" s="8" customFormat="1" ht="15" customHeight="1">
      <c r="A2" s="664" t="s">
        <v>1612</v>
      </c>
      <c r="B2" s="665"/>
      <c r="C2" s="665"/>
      <c r="D2" s="665"/>
    </row>
    <row r="3" spans="1:4" s="9" customFormat="1" ht="15" customHeight="1">
      <c r="A3" s="717" t="s">
        <v>385</v>
      </c>
      <c r="B3" s="718"/>
      <c r="C3" s="719"/>
      <c r="D3" s="720"/>
    </row>
    <row r="4" spans="1:4" s="5" customFormat="1" ht="16.899999999999999" customHeight="1" thickBot="1">
      <c r="A4" s="721" t="s">
        <v>386</v>
      </c>
      <c r="B4" s="722"/>
      <c r="C4" s="722"/>
      <c r="D4" s="722"/>
    </row>
    <row r="5" spans="1:4" s="9" customFormat="1" ht="15" customHeight="1" thickBot="1">
      <c r="A5" s="386" t="s">
        <v>1</v>
      </c>
      <c r="B5" s="387" t="s">
        <v>0</v>
      </c>
      <c r="C5" s="412" t="s">
        <v>5</v>
      </c>
      <c r="D5" s="413" t="s">
        <v>1549</v>
      </c>
    </row>
    <row r="6" spans="1:4" s="5" customFormat="1" ht="16.899999999999999" customHeight="1">
      <c r="A6" s="35" t="s">
        <v>480</v>
      </c>
      <c r="B6" s="4" t="s">
        <v>145</v>
      </c>
      <c r="C6" s="4">
        <v>16</v>
      </c>
      <c r="D6" s="117"/>
    </row>
    <row r="7" spans="1:4" s="5" customFormat="1" ht="16.899999999999999" customHeight="1">
      <c r="A7" s="35" t="s">
        <v>109</v>
      </c>
      <c r="B7" s="4" t="s">
        <v>4</v>
      </c>
      <c r="C7" s="4">
        <v>22</v>
      </c>
      <c r="D7" s="117"/>
    </row>
    <row r="8" spans="1:4" s="5" customFormat="1" ht="16.899999999999999" customHeight="1">
      <c r="A8" s="35" t="s">
        <v>387</v>
      </c>
      <c r="B8" s="4" t="s">
        <v>16</v>
      </c>
      <c r="C8" s="4">
        <v>24</v>
      </c>
      <c r="D8" s="117"/>
    </row>
    <row r="9" spans="1:4" s="5" customFormat="1" ht="16.899999999999999" customHeight="1">
      <c r="A9" s="35" t="s">
        <v>542</v>
      </c>
      <c r="B9" s="4" t="s">
        <v>14</v>
      </c>
      <c r="C9" s="4">
        <v>6</v>
      </c>
      <c r="D9" s="117"/>
    </row>
    <row r="10" spans="1:4" s="5" customFormat="1" ht="16.899999999999999" customHeight="1">
      <c r="A10" s="35" t="s">
        <v>176</v>
      </c>
      <c r="B10" s="4" t="s">
        <v>179</v>
      </c>
      <c r="C10" s="4">
        <v>3</v>
      </c>
      <c r="D10" s="117"/>
    </row>
    <row r="11" spans="1:4" s="5" customFormat="1" ht="16.899999999999999" customHeight="1">
      <c r="A11" s="35" t="s">
        <v>215</v>
      </c>
      <c r="B11" s="4" t="s">
        <v>10</v>
      </c>
      <c r="C11" s="4">
        <v>10</v>
      </c>
      <c r="D11" s="117"/>
    </row>
    <row r="12" spans="1:4" s="5" customFormat="1" ht="16.899999999999999" customHeight="1" thickBot="1">
      <c r="A12" s="35" t="s">
        <v>88</v>
      </c>
      <c r="B12" s="4" t="s">
        <v>22</v>
      </c>
      <c r="C12" s="4">
        <v>20</v>
      </c>
      <c r="D12" s="117"/>
    </row>
    <row r="13" spans="1:4" s="5" customFormat="1" ht="16.899999999999999" customHeight="1" thickBot="1">
      <c r="A13" s="723" t="s">
        <v>639</v>
      </c>
      <c r="B13" s="724"/>
      <c r="C13" s="724"/>
      <c r="D13" s="724"/>
    </row>
    <row r="14" spans="1:4" s="9" customFormat="1" ht="15" customHeight="1" thickBot="1">
      <c r="A14" s="386" t="s">
        <v>1</v>
      </c>
      <c r="B14" s="387" t="s">
        <v>0</v>
      </c>
      <c r="C14" s="412" t="s">
        <v>5</v>
      </c>
      <c r="D14" s="413" t="s">
        <v>1549</v>
      </c>
    </row>
    <row r="15" spans="1:4" s="5" customFormat="1" ht="16.899999999999999" customHeight="1">
      <c r="A15" s="38" t="s">
        <v>644</v>
      </c>
      <c r="B15" s="18" t="s">
        <v>15</v>
      </c>
      <c r="C15" s="18">
        <v>1</v>
      </c>
      <c r="D15" s="117"/>
    </row>
    <row r="16" spans="1:4" s="5" customFormat="1" ht="16.899999999999999" customHeight="1">
      <c r="A16" s="38" t="s">
        <v>113</v>
      </c>
      <c r="B16" s="18" t="s">
        <v>201</v>
      </c>
      <c r="C16" s="18">
        <v>10</v>
      </c>
      <c r="D16" s="117"/>
    </row>
    <row r="17" spans="1:4" s="5" customFormat="1" ht="16.899999999999999" customHeight="1">
      <c r="A17" s="38" t="s">
        <v>219</v>
      </c>
      <c r="B17" s="18" t="s">
        <v>21</v>
      </c>
      <c r="C17" s="18">
        <v>16</v>
      </c>
      <c r="D17" s="117"/>
    </row>
    <row r="18" spans="1:4" s="5" customFormat="1" ht="16.899999999999999" customHeight="1">
      <c r="A18" s="38" t="s">
        <v>218</v>
      </c>
      <c r="B18" s="18" t="s">
        <v>22</v>
      </c>
      <c r="C18" s="18">
        <v>8</v>
      </c>
      <c r="D18" s="117"/>
    </row>
    <row r="19" spans="1:4" s="5" customFormat="1" ht="16.899999999999999" customHeight="1" thickBot="1">
      <c r="A19" s="38" t="s">
        <v>114</v>
      </c>
      <c r="B19" s="18" t="s">
        <v>15</v>
      </c>
      <c r="C19" s="18">
        <v>2</v>
      </c>
      <c r="D19" s="117"/>
    </row>
    <row r="20" spans="1:4" s="5" customFormat="1" ht="16.899999999999999" customHeight="1" thickBot="1">
      <c r="A20" s="723" t="s">
        <v>388</v>
      </c>
      <c r="B20" s="724"/>
      <c r="C20" s="724"/>
      <c r="D20" s="724"/>
    </row>
    <row r="21" spans="1:4" s="9" customFormat="1" ht="15" customHeight="1" thickBot="1">
      <c r="A21" s="386" t="s">
        <v>1</v>
      </c>
      <c r="B21" s="387" t="s">
        <v>0</v>
      </c>
      <c r="C21" s="412" t="s">
        <v>5</v>
      </c>
      <c r="D21" s="413" t="s">
        <v>1549</v>
      </c>
    </row>
    <row r="22" spans="1:4" s="5" customFormat="1" ht="16.899999999999999" customHeight="1">
      <c r="A22" s="38" t="s">
        <v>322</v>
      </c>
      <c r="B22" s="18" t="s">
        <v>21</v>
      </c>
      <c r="C22" s="18">
        <v>2</v>
      </c>
      <c r="D22" s="117"/>
    </row>
    <row r="23" spans="1:4" s="5" customFormat="1" ht="16.899999999999999" customHeight="1">
      <c r="A23" s="38" t="s">
        <v>633</v>
      </c>
      <c r="B23" s="18" t="s">
        <v>634</v>
      </c>
      <c r="C23" s="18">
        <v>2</v>
      </c>
      <c r="D23" s="117"/>
    </row>
    <row r="24" spans="1:4" s="5" customFormat="1" ht="16.899999999999999" customHeight="1">
      <c r="A24" s="38" t="s">
        <v>401</v>
      </c>
      <c r="B24" s="18" t="s">
        <v>595</v>
      </c>
      <c r="C24" s="18">
        <v>10</v>
      </c>
      <c r="D24" s="117"/>
    </row>
    <row r="25" spans="1:4" s="5" customFormat="1" ht="16.899999999999999" customHeight="1">
      <c r="A25" s="38" t="s">
        <v>415</v>
      </c>
      <c r="B25" s="18" t="s">
        <v>3</v>
      </c>
      <c r="C25" s="18">
        <v>2</v>
      </c>
      <c r="D25" s="117"/>
    </row>
    <row r="26" spans="1:4" s="5" customFormat="1" ht="16.899999999999999" customHeight="1">
      <c r="A26" s="38" t="s">
        <v>402</v>
      </c>
      <c r="B26" s="18" t="s">
        <v>359</v>
      </c>
      <c r="C26" s="18">
        <v>7</v>
      </c>
      <c r="D26" s="117"/>
    </row>
    <row r="27" spans="1:4" s="5" customFormat="1" ht="16.899999999999999" customHeight="1">
      <c r="A27" s="38" t="s">
        <v>316</v>
      </c>
      <c r="B27" s="18" t="s">
        <v>317</v>
      </c>
      <c r="C27" s="18">
        <v>2</v>
      </c>
      <c r="D27" s="117"/>
    </row>
    <row r="28" spans="1:4" s="5" customFormat="1" ht="16.899999999999999" customHeight="1">
      <c r="A28" s="38" t="s">
        <v>318</v>
      </c>
      <c r="B28" s="18" t="s">
        <v>3</v>
      </c>
      <c r="C28" s="18">
        <v>3</v>
      </c>
      <c r="D28" s="117"/>
    </row>
    <row r="29" spans="1:4" s="5" customFormat="1" ht="16.899999999999999" customHeight="1">
      <c r="A29" s="38" t="s">
        <v>319</v>
      </c>
      <c r="B29" s="18" t="s">
        <v>3</v>
      </c>
      <c r="C29" s="18">
        <v>6</v>
      </c>
      <c r="D29" s="117"/>
    </row>
    <row r="30" spans="1:4" s="5" customFormat="1" ht="16.899999999999999" customHeight="1">
      <c r="A30" s="37" t="s">
        <v>195</v>
      </c>
      <c r="B30" s="6" t="s">
        <v>15</v>
      </c>
      <c r="C30" s="6">
        <v>3</v>
      </c>
      <c r="D30" s="118"/>
    </row>
    <row r="31" spans="1:4" s="5" customFormat="1" ht="16.899999999999999" customHeight="1">
      <c r="A31" s="39" t="s">
        <v>501</v>
      </c>
      <c r="B31" s="18" t="s">
        <v>15</v>
      </c>
      <c r="C31" s="18">
        <v>2</v>
      </c>
      <c r="D31" s="117"/>
    </row>
    <row r="32" spans="1:4" s="5" customFormat="1" ht="16.899999999999999" customHeight="1" thickBot="1">
      <c r="A32" s="35" t="s">
        <v>180</v>
      </c>
      <c r="B32" s="4" t="s">
        <v>15</v>
      </c>
      <c r="C32" s="4">
        <v>9</v>
      </c>
      <c r="D32" s="117"/>
    </row>
    <row r="33" spans="1:4" s="5" customFormat="1" ht="16.899999999999999" customHeight="1" thickBot="1">
      <c r="A33" s="728" t="s">
        <v>59</v>
      </c>
      <c r="B33" s="724"/>
      <c r="C33" s="724"/>
      <c r="D33" s="724"/>
    </row>
    <row r="34" spans="1:4" s="9" customFormat="1" ht="15" customHeight="1" thickBot="1">
      <c r="A34" s="386" t="s">
        <v>1</v>
      </c>
      <c r="B34" s="387" t="s">
        <v>0</v>
      </c>
      <c r="C34" s="412" t="s">
        <v>5</v>
      </c>
      <c r="D34" s="413" t="s">
        <v>1549</v>
      </c>
    </row>
    <row r="35" spans="1:4" s="5" customFormat="1" ht="16.899999999999999" customHeight="1">
      <c r="A35" s="48" t="s">
        <v>1540</v>
      </c>
      <c r="B35" s="17" t="s">
        <v>155</v>
      </c>
      <c r="C35" s="14">
        <v>1</v>
      </c>
      <c r="D35" s="122"/>
    </row>
    <row r="36" spans="1:4" s="5" customFormat="1" ht="16.899999999999999" customHeight="1">
      <c r="A36" s="369" t="s">
        <v>77</v>
      </c>
      <c r="B36" s="18" t="s">
        <v>381</v>
      </c>
      <c r="C36" s="18">
        <v>12</v>
      </c>
      <c r="D36" s="117"/>
    </row>
    <row r="37" spans="1:4" s="5" customFormat="1" ht="16.899999999999999" customHeight="1">
      <c r="A37" s="369" t="s">
        <v>190</v>
      </c>
      <c r="B37" s="18" t="s">
        <v>381</v>
      </c>
      <c r="C37" s="18">
        <v>19</v>
      </c>
      <c r="D37" s="117"/>
    </row>
    <row r="38" spans="1:4" s="5" customFormat="1" ht="16.899999999999999" customHeight="1">
      <c r="A38" s="369" t="s">
        <v>96</v>
      </c>
      <c r="B38" s="18" t="s">
        <v>155</v>
      </c>
      <c r="C38" s="18">
        <v>5</v>
      </c>
      <c r="D38" s="117"/>
    </row>
    <row r="39" spans="1:4" s="5" customFormat="1" ht="16.899999999999999" customHeight="1">
      <c r="A39" s="369" t="s">
        <v>270</v>
      </c>
      <c r="B39" s="18" t="s">
        <v>382</v>
      </c>
      <c r="C39" s="18">
        <v>12</v>
      </c>
      <c r="D39" s="117"/>
    </row>
    <row r="40" spans="1:4" s="5" customFormat="1" ht="16.899999999999999" customHeight="1">
      <c r="A40" s="369" t="s">
        <v>271</v>
      </c>
      <c r="B40" s="18" t="s">
        <v>382</v>
      </c>
      <c r="C40" s="18">
        <v>14</v>
      </c>
      <c r="D40" s="117"/>
    </row>
    <row r="41" spans="1:4" s="5" customFormat="1" ht="16.899999999999999" customHeight="1">
      <c r="A41" s="369" t="s">
        <v>84</v>
      </c>
      <c r="B41" s="18" t="s">
        <v>381</v>
      </c>
      <c r="C41" s="18">
        <v>39</v>
      </c>
      <c r="D41" s="117"/>
    </row>
    <row r="42" spans="1:4" s="5" customFormat="1" ht="16.899999999999999" customHeight="1">
      <c r="A42" s="369" t="s">
        <v>272</v>
      </c>
      <c r="B42" s="18" t="s">
        <v>104</v>
      </c>
      <c r="C42" s="18">
        <v>3</v>
      </c>
      <c r="D42" s="117"/>
    </row>
    <row r="43" spans="1:4" s="5" customFormat="1" ht="16.899999999999999" customHeight="1">
      <c r="A43" s="369" t="s">
        <v>85</v>
      </c>
      <c r="B43" s="18" t="s">
        <v>269</v>
      </c>
      <c r="C43" s="18">
        <v>20</v>
      </c>
      <c r="D43" s="117"/>
    </row>
    <row r="44" spans="1:4" s="5" customFormat="1" ht="16.899999999999999" customHeight="1">
      <c r="A44" s="369" t="s">
        <v>103</v>
      </c>
      <c r="B44" s="18" t="s">
        <v>197</v>
      </c>
      <c r="C44" s="18">
        <v>20</v>
      </c>
      <c r="D44" s="117"/>
    </row>
    <row r="45" spans="1:4" s="8" customFormat="1" ht="16.899999999999999" customHeight="1">
      <c r="A45" s="369" t="s">
        <v>273</v>
      </c>
      <c r="B45" s="18" t="s">
        <v>155</v>
      </c>
      <c r="C45" s="18">
        <v>6</v>
      </c>
      <c r="D45" s="117"/>
    </row>
    <row r="46" spans="1:4" s="8" customFormat="1" ht="16.899999999999999" customHeight="1">
      <c r="A46" s="369" t="s">
        <v>540</v>
      </c>
      <c r="B46" s="18" t="s">
        <v>155</v>
      </c>
      <c r="C46" s="18">
        <v>1</v>
      </c>
      <c r="D46" s="117"/>
    </row>
    <row r="47" spans="1:4" s="5" customFormat="1" ht="16.899999999999999" customHeight="1">
      <c r="A47" s="369" t="s">
        <v>74</v>
      </c>
      <c r="B47" s="18" t="s">
        <v>155</v>
      </c>
      <c r="C47" s="18">
        <v>4</v>
      </c>
      <c r="D47" s="117"/>
    </row>
    <row r="48" spans="1:4" s="5" customFormat="1" ht="16.899999999999999" customHeight="1">
      <c r="A48" s="369" t="s">
        <v>91</v>
      </c>
      <c r="B48" s="18" t="s">
        <v>155</v>
      </c>
      <c r="C48" s="18">
        <v>9</v>
      </c>
      <c r="D48" s="117"/>
    </row>
    <row r="49" spans="1:4" s="5" customFormat="1" ht="16.899999999999999" customHeight="1">
      <c r="A49" s="369" t="s">
        <v>83</v>
      </c>
      <c r="B49" s="18" t="s">
        <v>155</v>
      </c>
      <c r="C49" s="18">
        <v>13</v>
      </c>
      <c r="D49" s="117"/>
    </row>
    <row r="50" spans="1:4" s="5" customFormat="1" ht="16.899999999999999" customHeight="1">
      <c r="A50" s="369" t="s">
        <v>274</v>
      </c>
      <c r="B50" s="18" t="s">
        <v>3</v>
      </c>
      <c r="C50" s="18">
        <v>9</v>
      </c>
      <c r="D50" s="117"/>
    </row>
    <row r="51" spans="1:4" s="5" customFormat="1" ht="16.899999999999999" customHeight="1">
      <c r="A51" s="369" t="s">
        <v>275</v>
      </c>
      <c r="B51" s="18" t="s">
        <v>261</v>
      </c>
      <c r="C51" s="18">
        <v>14</v>
      </c>
      <c r="D51" s="117"/>
    </row>
    <row r="52" spans="1:4" s="5" customFormat="1" ht="16.899999999999999" customHeight="1">
      <c r="A52" s="369" t="s">
        <v>276</v>
      </c>
      <c r="B52" s="18" t="s">
        <v>261</v>
      </c>
      <c r="C52" s="18">
        <v>7</v>
      </c>
      <c r="D52" s="117"/>
    </row>
    <row r="53" spans="1:4" s="5" customFormat="1" ht="16.899999999999999" customHeight="1">
      <c r="A53" s="369" t="s">
        <v>277</v>
      </c>
      <c r="B53" s="18" t="s">
        <v>3</v>
      </c>
      <c r="C53" s="18">
        <v>13</v>
      </c>
      <c r="D53" s="117"/>
    </row>
    <row r="54" spans="1:4" s="5" customFormat="1" ht="16.899999999999999" customHeight="1">
      <c r="A54" s="369" t="s">
        <v>86</v>
      </c>
      <c r="B54" s="18" t="s">
        <v>3</v>
      </c>
      <c r="C54" s="18">
        <v>5</v>
      </c>
      <c r="D54" s="117"/>
    </row>
    <row r="55" spans="1:4" s="5" customFormat="1" ht="16.899999999999999" customHeight="1">
      <c r="A55" s="369" t="s">
        <v>278</v>
      </c>
      <c r="B55" s="18" t="s">
        <v>3</v>
      </c>
      <c r="C55" s="18">
        <v>6</v>
      </c>
      <c r="D55" s="117"/>
    </row>
    <row r="56" spans="1:4" s="5" customFormat="1" ht="16.899999999999999" customHeight="1">
      <c r="A56" s="369" t="s">
        <v>279</v>
      </c>
      <c r="B56" s="18" t="s">
        <v>3</v>
      </c>
      <c r="C56" s="18">
        <v>6</v>
      </c>
      <c r="D56" s="117"/>
    </row>
    <row r="57" spans="1:4" s="5" customFormat="1" ht="16.899999999999999" customHeight="1">
      <c r="A57" s="369" t="s">
        <v>70</v>
      </c>
      <c r="B57" s="18" t="s">
        <v>261</v>
      </c>
      <c r="C57" s="18">
        <v>7</v>
      </c>
      <c r="D57" s="117"/>
    </row>
    <row r="58" spans="1:4" s="5" customFormat="1" ht="16.899999999999999" customHeight="1">
      <c r="A58" s="369" t="s">
        <v>373</v>
      </c>
      <c r="B58" s="18" t="s">
        <v>10</v>
      </c>
      <c r="C58" s="18">
        <v>9</v>
      </c>
      <c r="D58" s="117"/>
    </row>
    <row r="59" spans="1:4" s="5" customFormat="1" ht="16.899999999999999" customHeight="1">
      <c r="A59" s="369" t="s">
        <v>216</v>
      </c>
      <c r="B59" s="18" t="s">
        <v>16</v>
      </c>
      <c r="C59" s="18">
        <v>3</v>
      </c>
      <c r="D59" s="117"/>
    </row>
    <row r="60" spans="1:4" s="5" customFormat="1" ht="16.899999999999999" customHeight="1" thickBot="1">
      <c r="A60" s="729" t="s">
        <v>60</v>
      </c>
      <c r="B60" s="730"/>
      <c r="C60" s="730"/>
      <c r="D60" s="730"/>
    </row>
    <row r="61" spans="1:4" s="9" customFormat="1" ht="15" customHeight="1" thickBot="1">
      <c r="A61" s="386" t="s">
        <v>1</v>
      </c>
      <c r="B61" s="387" t="s">
        <v>0</v>
      </c>
      <c r="C61" s="412" t="s">
        <v>5</v>
      </c>
      <c r="D61" s="413" t="s">
        <v>1549</v>
      </c>
    </row>
    <row r="62" spans="1:4" s="5" customFormat="1" ht="16.899999999999999" customHeight="1">
      <c r="A62" s="45" t="s">
        <v>326</v>
      </c>
      <c r="B62" s="17" t="s">
        <v>10</v>
      </c>
      <c r="C62" s="17">
        <v>1</v>
      </c>
      <c r="D62" s="118"/>
    </row>
    <row r="63" spans="1:4" s="5" customFormat="1" ht="16.899999999999999" customHeight="1">
      <c r="A63" s="38" t="s">
        <v>660</v>
      </c>
      <c r="B63" s="18" t="s">
        <v>10</v>
      </c>
      <c r="C63" s="18">
        <v>7</v>
      </c>
      <c r="D63" s="117"/>
    </row>
    <row r="64" spans="1:4" s="5" customFormat="1" ht="16.899999999999999" customHeight="1">
      <c r="A64" s="42" t="s">
        <v>327</v>
      </c>
      <c r="B64" s="17" t="s">
        <v>156</v>
      </c>
      <c r="C64" s="18">
        <v>16</v>
      </c>
      <c r="D64" s="117"/>
    </row>
    <row r="65" spans="1:4" s="5" customFormat="1" ht="16.899999999999999" customHeight="1">
      <c r="A65" s="43" t="s">
        <v>328</v>
      </c>
      <c r="B65" s="18" t="s">
        <v>383</v>
      </c>
      <c r="C65" s="18">
        <v>52</v>
      </c>
      <c r="D65" s="117"/>
    </row>
    <row r="66" spans="1:4" s="5" customFormat="1" ht="16.899999999999999" customHeight="1">
      <c r="A66" s="38" t="s">
        <v>329</v>
      </c>
      <c r="B66" s="18" t="s">
        <v>168</v>
      </c>
      <c r="C66" s="18">
        <v>23</v>
      </c>
      <c r="D66" s="117"/>
    </row>
    <row r="67" spans="1:4" s="5" customFormat="1" ht="16.899999999999999" customHeight="1">
      <c r="A67" s="38" t="s">
        <v>330</v>
      </c>
      <c r="B67" s="18" t="s">
        <v>407</v>
      </c>
      <c r="C67" s="18">
        <v>23</v>
      </c>
      <c r="D67" s="117"/>
    </row>
    <row r="68" spans="1:4" s="5" customFormat="1" ht="16.899999999999999" customHeight="1">
      <c r="A68" s="38" t="s">
        <v>406</v>
      </c>
      <c r="B68" s="18" t="s">
        <v>30</v>
      </c>
      <c r="C68" s="18">
        <v>4</v>
      </c>
      <c r="D68" s="117"/>
    </row>
    <row r="69" spans="1:4" s="5" customFormat="1" ht="16.899999999999999" customHeight="1">
      <c r="A69" s="38" t="s">
        <v>166</v>
      </c>
      <c r="B69" s="18" t="s">
        <v>4</v>
      </c>
      <c r="C69" s="18">
        <v>1</v>
      </c>
      <c r="D69" s="117"/>
    </row>
    <row r="70" spans="1:4" s="5" customFormat="1" ht="16.899999999999999" customHeight="1">
      <c r="A70" s="38" t="s">
        <v>61</v>
      </c>
      <c r="B70" s="18" t="s">
        <v>144</v>
      </c>
      <c r="C70" s="18">
        <v>23</v>
      </c>
      <c r="D70" s="117"/>
    </row>
    <row r="71" spans="1:4" s="5" customFormat="1" ht="16.899999999999999" customHeight="1">
      <c r="A71" s="38" t="s">
        <v>432</v>
      </c>
      <c r="B71" s="18" t="s">
        <v>8</v>
      </c>
      <c r="C71" s="18">
        <v>8</v>
      </c>
      <c r="D71" s="117"/>
    </row>
    <row r="72" spans="1:4" s="8" customFormat="1" ht="16.899999999999999" customHeight="1">
      <c r="A72" s="38" t="s">
        <v>331</v>
      </c>
      <c r="B72" s="18" t="s">
        <v>144</v>
      </c>
      <c r="C72" s="18">
        <v>10</v>
      </c>
      <c r="D72" s="117"/>
    </row>
    <row r="73" spans="1:4" s="5" customFormat="1" ht="16.899999999999999" customHeight="1">
      <c r="A73" s="38" t="s">
        <v>332</v>
      </c>
      <c r="B73" s="18" t="s">
        <v>144</v>
      </c>
      <c r="C73" s="18">
        <v>8</v>
      </c>
      <c r="D73" s="117"/>
    </row>
    <row r="74" spans="1:4" s="5" customFormat="1" ht="16.899999999999999" customHeight="1">
      <c r="A74" s="38" t="s">
        <v>333</v>
      </c>
      <c r="B74" s="18" t="s">
        <v>144</v>
      </c>
      <c r="C74" s="18">
        <v>10</v>
      </c>
      <c r="D74" s="117"/>
    </row>
    <row r="75" spans="1:4" s="5" customFormat="1" ht="16.899999999999999" customHeight="1">
      <c r="A75" s="38" t="s">
        <v>334</v>
      </c>
      <c r="B75" s="18" t="s">
        <v>10</v>
      </c>
      <c r="C75" s="18">
        <v>7</v>
      </c>
      <c r="D75" s="117"/>
    </row>
    <row r="76" spans="1:4" s="5" customFormat="1" ht="16.899999999999999" customHeight="1">
      <c r="A76" s="38" t="s">
        <v>374</v>
      </c>
      <c r="B76" s="18" t="s">
        <v>156</v>
      </c>
      <c r="C76" s="18">
        <v>16</v>
      </c>
      <c r="D76" s="117"/>
    </row>
    <row r="77" spans="1:4" s="5" customFormat="1" ht="16.899999999999999" customHeight="1">
      <c r="A77" s="38" t="s">
        <v>659</v>
      </c>
      <c r="B77" s="18" t="s">
        <v>23</v>
      </c>
      <c r="C77" s="18">
        <v>15</v>
      </c>
      <c r="D77" s="117"/>
    </row>
    <row r="78" spans="1:4" s="5" customFormat="1" ht="16.899999999999999" customHeight="1">
      <c r="A78" s="38" t="s">
        <v>425</v>
      </c>
      <c r="B78" s="18" t="s">
        <v>20</v>
      </c>
      <c r="C78" s="18">
        <v>10</v>
      </c>
      <c r="D78" s="117"/>
    </row>
    <row r="79" spans="1:4" s="5" customFormat="1" ht="16.899999999999999" customHeight="1">
      <c r="A79" s="38" t="s">
        <v>555</v>
      </c>
      <c r="B79" s="18" t="s">
        <v>556</v>
      </c>
      <c r="C79" s="18">
        <v>3</v>
      </c>
      <c r="D79" s="117"/>
    </row>
    <row r="80" spans="1:4" s="5" customFormat="1" ht="16.899999999999999" customHeight="1">
      <c r="A80" s="38" t="s">
        <v>426</v>
      </c>
      <c r="B80" s="18" t="s">
        <v>20</v>
      </c>
      <c r="C80" s="18">
        <v>13</v>
      </c>
      <c r="D80" s="117"/>
    </row>
    <row r="81" spans="1:4" s="5" customFormat="1" ht="16.899999999999999" customHeight="1">
      <c r="A81" s="38" t="s">
        <v>427</v>
      </c>
      <c r="B81" s="18" t="s">
        <v>20</v>
      </c>
      <c r="C81" s="18">
        <v>13</v>
      </c>
      <c r="D81" s="117"/>
    </row>
    <row r="82" spans="1:4" s="5" customFormat="1" ht="16.899999999999999" customHeight="1">
      <c r="A82" s="38" t="s">
        <v>666</v>
      </c>
      <c r="B82" s="18" t="s">
        <v>16</v>
      </c>
      <c r="C82" s="18">
        <v>9</v>
      </c>
      <c r="D82" s="117"/>
    </row>
    <row r="83" spans="1:4" s="5" customFormat="1" ht="16.899999999999999" customHeight="1">
      <c r="A83" s="38" t="s">
        <v>667</v>
      </c>
      <c r="B83" s="18" t="s">
        <v>22</v>
      </c>
      <c r="C83" s="18">
        <v>19</v>
      </c>
      <c r="D83" s="117"/>
    </row>
    <row r="84" spans="1:4" s="5" customFormat="1" ht="16.899999999999999" customHeight="1" thickBot="1">
      <c r="A84" s="43" t="s">
        <v>668</v>
      </c>
      <c r="B84" s="19" t="s">
        <v>16</v>
      </c>
      <c r="C84" s="19">
        <v>3</v>
      </c>
      <c r="D84" s="121"/>
    </row>
    <row r="85" spans="1:4" s="5" customFormat="1" ht="16.899999999999999" customHeight="1" thickBot="1">
      <c r="A85" s="725" t="s">
        <v>67</v>
      </c>
      <c r="B85" s="724"/>
      <c r="C85" s="724"/>
      <c r="D85" s="724"/>
    </row>
    <row r="86" spans="1:4" s="9" customFormat="1" ht="15" customHeight="1" thickBot="1">
      <c r="A86" s="386" t="s">
        <v>1</v>
      </c>
      <c r="B86" s="387" t="s">
        <v>0</v>
      </c>
      <c r="C86" s="412" t="s">
        <v>5</v>
      </c>
      <c r="D86" s="413" t="s">
        <v>1549</v>
      </c>
    </row>
    <row r="87" spans="1:4" s="5" customFormat="1" ht="16.899999999999999" customHeight="1">
      <c r="A87" s="34" t="s">
        <v>365</v>
      </c>
      <c r="B87" s="14" t="s">
        <v>16</v>
      </c>
      <c r="C87" s="14">
        <v>16</v>
      </c>
      <c r="D87" s="118"/>
    </row>
    <row r="88" spans="1:4" s="5" customFormat="1" ht="16.899999999999999" customHeight="1">
      <c r="A88" s="37" t="s">
        <v>281</v>
      </c>
      <c r="B88" s="6" t="s">
        <v>12</v>
      </c>
      <c r="C88" s="6">
        <v>30</v>
      </c>
      <c r="D88" s="117"/>
    </row>
    <row r="89" spans="1:4" s="8" customFormat="1" ht="16.899999999999999" customHeight="1">
      <c r="A89" s="37" t="s">
        <v>149</v>
      </c>
      <c r="B89" s="6" t="s">
        <v>269</v>
      </c>
      <c r="C89" s="6">
        <v>43</v>
      </c>
      <c r="D89" s="117"/>
    </row>
    <row r="90" spans="1:4" s="5" customFormat="1" ht="16.899999999999999" customHeight="1" thickBot="1">
      <c r="A90" s="35" t="s">
        <v>148</v>
      </c>
      <c r="B90" s="4" t="s">
        <v>269</v>
      </c>
      <c r="C90" s="4">
        <v>22</v>
      </c>
      <c r="D90" s="117"/>
    </row>
    <row r="91" spans="1:4" s="5" customFormat="1" ht="16.899999999999999" customHeight="1" thickBot="1">
      <c r="A91" s="725" t="s">
        <v>63</v>
      </c>
      <c r="B91" s="724"/>
      <c r="C91" s="724"/>
      <c r="D91" s="724"/>
    </row>
    <row r="92" spans="1:4" s="9" customFormat="1" ht="15" customHeight="1" thickBot="1">
      <c r="A92" s="386" t="s">
        <v>1</v>
      </c>
      <c r="B92" s="387" t="s">
        <v>0</v>
      </c>
      <c r="C92" s="412" t="s">
        <v>5</v>
      </c>
      <c r="D92" s="413" t="s">
        <v>1549</v>
      </c>
    </row>
    <row r="93" spans="1:4" s="5" customFormat="1" ht="16.899999999999999" customHeight="1">
      <c r="A93" s="37" t="s">
        <v>289</v>
      </c>
      <c r="B93" s="6" t="s">
        <v>8</v>
      </c>
      <c r="C93" s="6">
        <v>2</v>
      </c>
      <c r="D93" s="118"/>
    </row>
    <row r="94" spans="1:4" s="5" customFormat="1" ht="16.899999999999999" customHeight="1">
      <c r="A94" s="35" t="s">
        <v>290</v>
      </c>
      <c r="B94" s="4" t="s">
        <v>3</v>
      </c>
      <c r="C94" s="4">
        <v>32</v>
      </c>
      <c r="D94" s="117"/>
    </row>
    <row r="95" spans="1:4" s="5" customFormat="1" ht="16.899999999999999" customHeight="1">
      <c r="A95" s="35" t="s">
        <v>291</v>
      </c>
      <c r="B95" s="4" t="s">
        <v>3</v>
      </c>
      <c r="C95" s="4">
        <v>34</v>
      </c>
      <c r="D95" s="117"/>
    </row>
    <row r="96" spans="1:4" s="5" customFormat="1" ht="16.899999999999999" customHeight="1">
      <c r="A96" s="35" t="s">
        <v>292</v>
      </c>
      <c r="B96" s="4" t="s">
        <v>3</v>
      </c>
      <c r="C96" s="4">
        <v>9</v>
      </c>
      <c r="D96" s="117"/>
    </row>
    <row r="97" spans="1:4" s="5" customFormat="1" ht="16.899999999999999" customHeight="1">
      <c r="A97" s="35" t="s">
        <v>293</v>
      </c>
      <c r="B97" s="4" t="s">
        <v>3</v>
      </c>
      <c r="C97" s="4">
        <v>15</v>
      </c>
      <c r="D97" s="117"/>
    </row>
    <row r="98" spans="1:4" s="5" customFormat="1" ht="16.899999999999999" customHeight="1">
      <c r="A98" s="35" t="s">
        <v>294</v>
      </c>
      <c r="B98" s="4" t="s">
        <v>3</v>
      </c>
      <c r="C98" s="4">
        <v>8</v>
      </c>
      <c r="D98" s="117"/>
    </row>
    <row r="99" spans="1:4" s="5" customFormat="1" ht="16.899999999999999" customHeight="1">
      <c r="A99" s="35" t="s">
        <v>295</v>
      </c>
      <c r="B99" s="4" t="s">
        <v>3</v>
      </c>
      <c r="C99" s="4">
        <v>3</v>
      </c>
      <c r="D99" s="117"/>
    </row>
    <row r="100" spans="1:4" s="5" customFormat="1" ht="16.899999999999999" customHeight="1">
      <c r="A100" s="35" t="s">
        <v>338</v>
      </c>
      <c r="B100" s="4" t="s">
        <v>3</v>
      </c>
      <c r="C100" s="4">
        <v>3</v>
      </c>
      <c r="D100" s="117"/>
    </row>
    <row r="101" spans="1:4" s="5" customFormat="1" ht="16.899999999999999" customHeight="1">
      <c r="A101" s="35" t="s">
        <v>282</v>
      </c>
      <c r="B101" s="4" t="s">
        <v>6</v>
      </c>
      <c r="C101" s="4">
        <v>7</v>
      </c>
      <c r="D101" s="117"/>
    </row>
    <row r="102" spans="1:4" s="5" customFormat="1" ht="16.899999999999999" customHeight="1">
      <c r="A102" s="35" t="s">
        <v>283</v>
      </c>
      <c r="B102" s="4" t="s">
        <v>6</v>
      </c>
      <c r="C102" s="4">
        <v>10</v>
      </c>
      <c r="D102" s="117"/>
    </row>
    <row r="103" spans="1:4" s="5" customFormat="1" ht="16.899999999999999" customHeight="1">
      <c r="A103" s="95" t="s">
        <v>284</v>
      </c>
      <c r="B103" s="4" t="s">
        <v>6</v>
      </c>
      <c r="C103" s="4">
        <v>19</v>
      </c>
      <c r="D103" s="117"/>
    </row>
    <row r="104" spans="1:4" s="5" customFormat="1" ht="16.899999999999999" customHeight="1">
      <c r="A104" s="95" t="s">
        <v>285</v>
      </c>
      <c r="B104" s="4" t="s">
        <v>6</v>
      </c>
      <c r="C104" s="4">
        <v>5</v>
      </c>
      <c r="D104" s="117"/>
    </row>
    <row r="105" spans="1:4" s="5" customFormat="1" ht="16.899999999999999" customHeight="1">
      <c r="A105" s="95" t="s">
        <v>286</v>
      </c>
      <c r="B105" s="4" t="s">
        <v>6</v>
      </c>
      <c r="C105" s="4">
        <v>15</v>
      </c>
      <c r="D105" s="117"/>
    </row>
    <row r="106" spans="1:4" s="5" customFormat="1" ht="16.899999999999999" customHeight="1">
      <c r="A106" s="35" t="s">
        <v>202</v>
      </c>
      <c r="B106" s="4" t="s">
        <v>144</v>
      </c>
      <c r="C106" s="4">
        <v>14</v>
      </c>
      <c r="D106" s="117"/>
    </row>
    <row r="107" spans="1:4" s="5" customFormat="1" ht="16.899999999999999" customHeight="1">
      <c r="A107" s="35" t="s">
        <v>1541</v>
      </c>
      <c r="B107" s="4" t="s">
        <v>3</v>
      </c>
      <c r="C107" s="4"/>
      <c r="D107" s="117"/>
    </row>
    <row r="108" spans="1:4" s="5" customFormat="1" ht="16.899999999999999" customHeight="1">
      <c r="A108" s="35" t="s">
        <v>287</v>
      </c>
      <c r="B108" s="4" t="s">
        <v>144</v>
      </c>
      <c r="C108" s="4">
        <v>12</v>
      </c>
      <c r="D108" s="117"/>
    </row>
    <row r="109" spans="1:4" s="5" customFormat="1" ht="16.899999999999999" customHeight="1" thickBot="1">
      <c r="A109" s="35" t="s">
        <v>288</v>
      </c>
      <c r="B109" s="4" t="s">
        <v>144</v>
      </c>
      <c r="C109" s="4">
        <v>4</v>
      </c>
      <c r="D109" s="117"/>
    </row>
    <row r="110" spans="1:4" s="5" customFormat="1" ht="16.899999999999999" customHeight="1" thickBot="1">
      <c r="A110" s="725" t="s">
        <v>906</v>
      </c>
      <c r="B110" s="724"/>
      <c r="C110" s="724"/>
      <c r="D110" s="724"/>
    </row>
    <row r="111" spans="1:4" s="9" customFormat="1" ht="15" customHeight="1" thickBot="1">
      <c r="A111" s="386" t="s">
        <v>1</v>
      </c>
      <c r="B111" s="387" t="s">
        <v>0</v>
      </c>
      <c r="C111" s="412" t="s">
        <v>5</v>
      </c>
      <c r="D111" s="413" t="s">
        <v>1549</v>
      </c>
    </row>
    <row r="112" spans="1:4" s="5" customFormat="1" ht="16.899999999999999" customHeight="1">
      <c r="A112" s="35" t="s">
        <v>203</v>
      </c>
      <c r="B112" s="4" t="s">
        <v>261</v>
      </c>
      <c r="C112" s="4">
        <v>15</v>
      </c>
      <c r="D112" s="117"/>
    </row>
    <row r="113" spans="1:4" s="5" customFormat="1" ht="16.899999999999999" customHeight="1">
      <c r="A113" s="35" t="s">
        <v>204</v>
      </c>
      <c r="B113" s="4" t="s">
        <v>261</v>
      </c>
      <c r="C113" s="4">
        <v>16</v>
      </c>
      <c r="D113" s="117"/>
    </row>
    <row r="114" spans="1:4" s="8" customFormat="1" ht="16.899999999999999" customHeight="1">
      <c r="A114" s="35" t="s">
        <v>205</v>
      </c>
      <c r="B114" s="4" t="s">
        <v>261</v>
      </c>
      <c r="C114" s="4">
        <v>22</v>
      </c>
      <c r="D114" s="117"/>
    </row>
    <row r="115" spans="1:4" s="8" customFormat="1" ht="16.899999999999999" customHeight="1">
      <c r="A115" s="35" t="s">
        <v>493</v>
      </c>
      <c r="B115" s="4" t="s">
        <v>144</v>
      </c>
      <c r="C115" s="4">
        <v>10</v>
      </c>
      <c r="D115" s="117"/>
    </row>
    <row r="116" spans="1:4" s="8" customFormat="1" ht="16.899999999999999" customHeight="1">
      <c r="A116" s="35" t="s">
        <v>411</v>
      </c>
      <c r="B116" s="4" t="s">
        <v>3</v>
      </c>
      <c r="C116" s="4">
        <v>2</v>
      </c>
      <c r="D116" s="117"/>
    </row>
    <row r="117" spans="1:4" s="8" customFormat="1" ht="16.899999999999999" customHeight="1">
      <c r="A117" s="35" t="s">
        <v>582</v>
      </c>
      <c r="B117" s="4" t="s">
        <v>21</v>
      </c>
      <c r="C117" s="4">
        <v>3</v>
      </c>
      <c r="D117" s="117"/>
    </row>
    <row r="118" spans="1:4" s="5" customFormat="1" ht="16.899999999999999" customHeight="1">
      <c r="A118" s="35" t="s">
        <v>583</v>
      </c>
      <c r="B118" s="4" t="s">
        <v>21</v>
      </c>
      <c r="C118" s="4">
        <v>14</v>
      </c>
      <c r="D118" s="117"/>
    </row>
    <row r="119" spans="1:4" s="5" customFormat="1" ht="16.899999999999999" customHeight="1">
      <c r="A119" s="35" t="s">
        <v>584</v>
      </c>
      <c r="B119" s="12" t="s">
        <v>21</v>
      </c>
      <c r="C119" s="4">
        <v>12</v>
      </c>
      <c r="D119" s="117"/>
    </row>
    <row r="120" spans="1:4" s="5" customFormat="1" ht="16.899999999999999" customHeight="1">
      <c r="A120" s="36" t="s">
        <v>585</v>
      </c>
      <c r="B120" s="25" t="s">
        <v>21</v>
      </c>
      <c r="C120" s="11">
        <v>5</v>
      </c>
      <c r="D120" s="117"/>
    </row>
    <row r="121" spans="1:4" s="5" customFormat="1" ht="16.899999999999999" customHeight="1">
      <c r="A121" s="36" t="s">
        <v>586</v>
      </c>
      <c r="B121" s="11" t="s">
        <v>21</v>
      </c>
      <c r="C121" s="11">
        <v>1</v>
      </c>
      <c r="D121" s="117"/>
    </row>
    <row r="122" spans="1:4" s="5" customFormat="1" ht="16.899999999999999" customHeight="1">
      <c r="A122" s="35" t="s">
        <v>507</v>
      </c>
      <c r="B122" s="4" t="s">
        <v>155</v>
      </c>
      <c r="C122" s="4">
        <v>16</v>
      </c>
      <c r="D122" s="117"/>
    </row>
    <row r="123" spans="1:4" s="5" customFormat="1" ht="16.899999999999999" customHeight="1">
      <c r="A123" s="35" t="s">
        <v>508</v>
      </c>
      <c r="B123" s="4" t="s">
        <v>155</v>
      </c>
      <c r="C123" s="4">
        <v>11</v>
      </c>
      <c r="D123" s="117"/>
    </row>
    <row r="124" spans="1:4" s="5" customFormat="1" ht="16.899999999999999" customHeight="1">
      <c r="A124" s="35" t="s">
        <v>509</v>
      </c>
      <c r="B124" s="21" t="s">
        <v>155</v>
      </c>
      <c r="C124" s="4">
        <v>17</v>
      </c>
      <c r="D124" s="117"/>
    </row>
    <row r="125" spans="1:4" s="5" customFormat="1" ht="16.899999999999999" customHeight="1">
      <c r="A125" s="35" t="s">
        <v>510</v>
      </c>
      <c r="B125" s="21" t="s">
        <v>197</v>
      </c>
      <c r="C125" s="4">
        <v>1</v>
      </c>
      <c r="D125" s="117"/>
    </row>
    <row r="126" spans="1:4" s="5" customFormat="1" ht="16.899999999999999" customHeight="1">
      <c r="A126" s="35" t="s">
        <v>511</v>
      </c>
      <c r="B126" s="21" t="s">
        <v>391</v>
      </c>
      <c r="C126" s="4">
        <v>6</v>
      </c>
      <c r="D126" s="117"/>
    </row>
    <row r="127" spans="1:4" s="5" customFormat="1" ht="16.899999999999999" customHeight="1">
      <c r="A127" s="35" t="s">
        <v>512</v>
      </c>
      <c r="B127" s="21" t="s">
        <v>155</v>
      </c>
      <c r="C127" s="4">
        <v>12</v>
      </c>
      <c r="D127" s="117"/>
    </row>
    <row r="128" spans="1:4" s="5" customFormat="1" ht="16.899999999999999" customHeight="1">
      <c r="A128" s="35" t="s">
        <v>513</v>
      </c>
      <c r="B128" s="21" t="s">
        <v>155</v>
      </c>
      <c r="C128" s="4">
        <v>3</v>
      </c>
      <c r="D128" s="117"/>
    </row>
    <row r="129" spans="1:4" s="5" customFormat="1" ht="16.899999999999999" customHeight="1">
      <c r="A129" s="35" t="s">
        <v>514</v>
      </c>
      <c r="B129" s="21" t="s">
        <v>155</v>
      </c>
      <c r="C129" s="4">
        <v>15</v>
      </c>
      <c r="D129" s="117"/>
    </row>
    <row r="130" spans="1:4" s="5" customFormat="1" ht="16.899999999999999" customHeight="1" thickBot="1">
      <c r="A130" s="35" t="s">
        <v>515</v>
      </c>
      <c r="B130" s="21" t="s">
        <v>155</v>
      </c>
      <c r="C130" s="4">
        <v>4</v>
      </c>
      <c r="D130" s="117"/>
    </row>
    <row r="131" spans="1:4" s="5" customFormat="1" ht="16.899999999999999" customHeight="1" thickBot="1">
      <c r="A131" s="725" t="s">
        <v>389</v>
      </c>
      <c r="B131" s="724"/>
      <c r="C131" s="724"/>
      <c r="D131" s="724"/>
    </row>
    <row r="132" spans="1:4" s="9" customFormat="1" ht="15" customHeight="1" thickBot="1">
      <c r="A132" s="386" t="s">
        <v>1</v>
      </c>
      <c r="B132" s="387" t="s">
        <v>0</v>
      </c>
      <c r="C132" s="412" t="s">
        <v>5</v>
      </c>
      <c r="D132" s="413" t="s">
        <v>1549</v>
      </c>
    </row>
    <row r="133" spans="1:4" s="5" customFormat="1" ht="16.899999999999999" customHeight="1">
      <c r="A133" s="38" t="s">
        <v>154</v>
      </c>
      <c r="B133" s="22" t="s">
        <v>147</v>
      </c>
      <c r="C133" s="18">
        <v>4</v>
      </c>
      <c r="D133" s="117"/>
    </row>
    <row r="134" spans="1:4" s="5" customFormat="1" ht="16.899999999999999" customHeight="1">
      <c r="A134" s="38" t="s">
        <v>320</v>
      </c>
      <c r="B134" s="18" t="s">
        <v>10</v>
      </c>
      <c r="C134" s="18">
        <v>2</v>
      </c>
      <c r="D134" s="117"/>
    </row>
    <row r="135" spans="1:4" s="5" customFormat="1" ht="16.899999999999999" customHeight="1">
      <c r="A135" s="38" t="s">
        <v>452</v>
      </c>
      <c r="B135" s="18" t="s">
        <v>19</v>
      </c>
      <c r="C135" s="18">
        <v>17</v>
      </c>
      <c r="D135" s="117"/>
    </row>
    <row r="136" spans="1:4" s="5" customFormat="1" ht="16.899999999999999" customHeight="1">
      <c r="A136" s="38" t="s">
        <v>450</v>
      </c>
      <c r="B136" s="18" t="s">
        <v>16</v>
      </c>
      <c r="C136" s="18">
        <v>13</v>
      </c>
      <c r="D136" s="117"/>
    </row>
    <row r="137" spans="1:4" s="5" customFormat="1" ht="16.899999999999999" customHeight="1" thickBot="1">
      <c r="A137" s="38" t="s">
        <v>451</v>
      </c>
      <c r="B137" s="18" t="s">
        <v>12</v>
      </c>
      <c r="C137" s="18">
        <v>14</v>
      </c>
      <c r="D137" s="117"/>
    </row>
    <row r="138" spans="1:4" s="5" customFormat="1" ht="16.899999999999999" customHeight="1" thickBot="1">
      <c r="A138" s="725" t="s">
        <v>82</v>
      </c>
      <c r="B138" s="724"/>
      <c r="C138" s="724"/>
      <c r="D138" s="724"/>
    </row>
    <row r="139" spans="1:4" s="9" customFormat="1" ht="15" customHeight="1" thickBot="1">
      <c r="A139" s="386" t="s">
        <v>1</v>
      </c>
      <c r="B139" s="387" t="s">
        <v>0</v>
      </c>
      <c r="C139" s="412" t="s">
        <v>5</v>
      </c>
      <c r="D139" s="413" t="s">
        <v>1549</v>
      </c>
    </row>
    <row r="140" spans="1:4" s="5" customFormat="1" ht="16.899999999999999" customHeight="1">
      <c r="A140" s="35" t="s">
        <v>262</v>
      </c>
      <c r="B140" s="15" t="s">
        <v>201</v>
      </c>
      <c r="C140" s="15">
        <v>26</v>
      </c>
      <c r="D140" s="118"/>
    </row>
    <row r="141" spans="1:4" s="5" customFormat="1" ht="16.899999999999999" customHeight="1">
      <c r="A141" s="35" t="s">
        <v>263</v>
      </c>
      <c r="B141" s="4" t="s">
        <v>10</v>
      </c>
      <c r="C141" s="4">
        <v>6</v>
      </c>
      <c r="D141" s="117"/>
    </row>
    <row r="142" spans="1:4" s="5" customFormat="1" ht="16.899999999999999" customHeight="1">
      <c r="A142" s="35" t="s">
        <v>403</v>
      </c>
      <c r="B142" s="6" t="s">
        <v>152</v>
      </c>
      <c r="C142" s="6">
        <v>14</v>
      </c>
      <c r="D142" s="117"/>
    </row>
    <row r="143" spans="1:4" s="5" customFormat="1" ht="16.899999999999999" customHeight="1">
      <c r="A143" s="35" t="s">
        <v>1542</v>
      </c>
      <c r="B143" s="6" t="s">
        <v>21</v>
      </c>
      <c r="C143" s="6"/>
      <c r="D143" s="117"/>
    </row>
    <row r="144" spans="1:4" s="5" customFormat="1" ht="16.899999999999999" customHeight="1">
      <c r="A144" s="351" t="s">
        <v>496</v>
      </c>
      <c r="B144" s="18" t="s">
        <v>15</v>
      </c>
      <c r="C144" s="18">
        <v>6</v>
      </c>
      <c r="D144" s="117"/>
    </row>
    <row r="145" spans="1:4" s="5" customFormat="1" ht="16.899999999999999" customHeight="1">
      <c r="A145" s="38" t="s">
        <v>497</v>
      </c>
      <c r="B145" s="18" t="s">
        <v>249</v>
      </c>
      <c r="C145" s="18">
        <v>2</v>
      </c>
      <c r="D145" s="117"/>
    </row>
    <row r="146" spans="1:4" s="5" customFormat="1" ht="16.899999999999999" customHeight="1">
      <c r="A146" s="38" t="s">
        <v>498</v>
      </c>
      <c r="B146" s="18" t="s">
        <v>249</v>
      </c>
      <c r="C146" s="18">
        <v>2</v>
      </c>
      <c r="D146" s="117"/>
    </row>
    <row r="147" spans="1:4" s="5" customFormat="1" ht="16.899999999999999" customHeight="1">
      <c r="A147" s="35" t="s">
        <v>1690</v>
      </c>
      <c r="B147" s="4" t="s">
        <v>143</v>
      </c>
      <c r="C147" s="4">
        <v>11</v>
      </c>
      <c r="D147" s="117"/>
    </row>
    <row r="148" spans="1:4" s="5" customFormat="1" ht="16.899999999999999" customHeight="1">
      <c r="A148" s="35" t="s">
        <v>1691</v>
      </c>
      <c r="B148" s="4" t="s">
        <v>144</v>
      </c>
      <c r="C148" s="4"/>
      <c r="D148" s="117"/>
    </row>
    <row r="149" spans="1:4" s="5" customFormat="1" ht="16.899999999999999" customHeight="1">
      <c r="A149" s="35" t="s">
        <v>1692</v>
      </c>
      <c r="C149" s="4">
        <v>18</v>
      </c>
      <c r="D149" s="123"/>
    </row>
    <row r="150" spans="1:4" s="5" customFormat="1" ht="16.899999999999999" customHeight="1">
      <c r="A150" s="35" t="s">
        <v>1701</v>
      </c>
      <c r="B150" s="4" t="s">
        <v>143</v>
      </c>
      <c r="C150" s="4"/>
      <c r="D150" s="123"/>
    </row>
    <row r="151" spans="1:4" s="5" customFormat="1" ht="16.899999999999999" customHeight="1">
      <c r="A151" s="35" t="s">
        <v>1693</v>
      </c>
      <c r="B151" s="4" t="s">
        <v>143</v>
      </c>
      <c r="C151" s="4">
        <v>25</v>
      </c>
      <c r="D151" s="123"/>
    </row>
    <row r="152" spans="1:4" s="5" customFormat="1" ht="16.899999999999999" customHeight="1">
      <c r="A152" s="35" t="s">
        <v>1702</v>
      </c>
      <c r="B152" s="4" t="s">
        <v>143</v>
      </c>
      <c r="C152" s="4"/>
      <c r="D152" s="123"/>
    </row>
    <row r="153" spans="1:4" s="5" customFormat="1" ht="16.899999999999999" customHeight="1">
      <c r="A153" s="35" t="s">
        <v>1694</v>
      </c>
      <c r="B153" s="4" t="s">
        <v>143</v>
      </c>
      <c r="C153" s="4">
        <v>18</v>
      </c>
      <c r="D153" s="123"/>
    </row>
    <row r="154" spans="1:4" s="5" customFormat="1" ht="16.899999999999999" customHeight="1">
      <c r="A154" s="35" t="s">
        <v>1703</v>
      </c>
      <c r="B154" s="4" t="s">
        <v>143</v>
      </c>
      <c r="C154" s="4"/>
      <c r="D154" s="123"/>
    </row>
    <row r="155" spans="1:4" s="5" customFormat="1" ht="16.899999999999999" customHeight="1">
      <c r="A155" s="35" t="s">
        <v>1695</v>
      </c>
      <c r="B155" s="4" t="s">
        <v>143</v>
      </c>
      <c r="C155" s="4">
        <v>23</v>
      </c>
      <c r="D155" s="123"/>
    </row>
    <row r="156" spans="1:4" s="5" customFormat="1" ht="16.899999999999999" customHeight="1">
      <c r="A156" s="35" t="s">
        <v>1704</v>
      </c>
      <c r="B156" s="4" t="s">
        <v>143</v>
      </c>
      <c r="C156" s="4"/>
      <c r="D156" s="123"/>
    </row>
    <row r="157" spans="1:4" s="5" customFormat="1" ht="16.899999999999999" customHeight="1">
      <c r="A157" s="35" t="s">
        <v>1696</v>
      </c>
      <c r="B157" s="4" t="s">
        <v>143</v>
      </c>
      <c r="C157" s="4">
        <v>7</v>
      </c>
      <c r="D157" s="123"/>
    </row>
    <row r="158" spans="1:4" s="5" customFormat="1" ht="16.899999999999999" customHeight="1">
      <c r="A158" s="35" t="s">
        <v>1705</v>
      </c>
      <c r="B158" s="4" t="s">
        <v>143</v>
      </c>
      <c r="C158" s="4"/>
      <c r="D158" s="123"/>
    </row>
    <row r="159" spans="1:4" s="5" customFormat="1" ht="16.899999999999999" customHeight="1">
      <c r="A159" s="35" t="s">
        <v>1697</v>
      </c>
      <c r="B159" s="4" t="s">
        <v>143</v>
      </c>
      <c r="C159" s="4">
        <v>3</v>
      </c>
      <c r="D159" s="123"/>
    </row>
    <row r="160" spans="1:4" s="5" customFormat="1" ht="16.899999999999999" customHeight="1">
      <c r="A160" s="35" t="s">
        <v>1706</v>
      </c>
      <c r="B160" s="4" t="s">
        <v>143</v>
      </c>
      <c r="C160" s="4"/>
      <c r="D160" s="123"/>
    </row>
    <row r="161" spans="1:4" s="5" customFormat="1" ht="16.899999999999999" customHeight="1">
      <c r="A161" s="35" t="s">
        <v>1698</v>
      </c>
      <c r="B161" s="4" t="s">
        <v>143</v>
      </c>
      <c r="C161" s="4">
        <v>1</v>
      </c>
      <c r="D161" s="123"/>
    </row>
    <row r="162" spans="1:4" s="5" customFormat="1" ht="16.899999999999999" customHeight="1">
      <c r="A162" s="35" t="s">
        <v>1707</v>
      </c>
      <c r="B162" s="4" t="s">
        <v>143</v>
      </c>
      <c r="C162" s="4"/>
      <c r="D162" s="123"/>
    </row>
    <row r="163" spans="1:4" s="5" customFormat="1" ht="16.899999999999999" customHeight="1">
      <c r="A163" s="35" t="s">
        <v>1699</v>
      </c>
      <c r="B163" s="4" t="s">
        <v>143</v>
      </c>
      <c r="C163" s="4"/>
      <c r="D163" s="123"/>
    </row>
    <row r="164" spans="1:4" s="5" customFormat="1" ht="16.899999999999999" customHeight="1">
      <c r="A164" s="35" t="s">
        <v>1708</v>
      </c>
      <c r="B164" s="4" t="s">
        <v>143</v>
      </c>
      <c r="C164" s="4"/>
      <c r="D164" s="123"/>
    </row>
    <row r="165" spans="1:4" s="5" customFormat="1" ht="16.899999999999999" customHeight="1">
      <c r="A165" s="35" t="s">
        <v>1700</v>
      </c>
      <c r="B165" s="4" t="s">
        <v>143</v>
      </c>
      <c r="C165" s="4">
        <v>3</v>
      </c>
      <c r="D165" s="123"/>
    </row>
    <row r="166" spans="1:4" s="5" customFormat="1" ht="16.899999999999999" customHeight="1">
      <c r="A166" s="35" t="s">
        <v>1709</v>
      </c>
      <c r="B166" s="4" t="s">
        <v>143</v>
      </c>
      <c r="C166" s="4"/>
      <c r="D166" s="123"/>
    </row>
    <row r="167" spans="1:4" s="5" customFormat="1" ht="16.899999999999999" customHeight="1">
      <c r="A167" s="35" t="s">
        <v>550</v>
      </c>
      <c r="B167" s="4" t="s">
        <v>3</v>
      </c>
      <c r="C167" s="4">
        <v>10</v>
      </c>
      <c r="D167" s="117"/>
    </row>
    <row r="168" spans="1:4" s="5" customFormat="1" ht="16.899999999999999" customHeight="1">
      <c r="A168" s="35" t="s">
        <v>551</v>
      </c>
      <c r="B168" s="4" t="s">
        <v>3</v>
      </c>
      <c r="C168" s="4">
        <v>22</v>
      </c>
      <c r="D168" s="117"/>
    </row>
    <row r="169" spans="1:4" s="5" customFormat="1" ht="16.899999999999999" customHeight="1" thickBot="1">
      <c r="A169" s="95" t="s">
        <v>1528</v>
      </c>
      <c r="B169" s="4" t="s">
        <v>3</v>
      </c>
      <c r="C169" s="4">
        <v>9</v>
      </c>
      <c r="D169" s="117"/>
    </row>
    <row r="170" spans="1:4" s="5" customFormat="1" ht="16.899999999999999" customHeight="1" thickBot="1">
      <c r="A170" s="725" t="s">
        <v>907</v>
      </c>
      <c r="B170" s="724"/>
      <c r="C170" s="724"/>
      <c r="D170" s="724"/>
    </row>
    <row r="171" spans="1:4" s="9" customFormat="1" ht="15" customHeight="1" thickBot="1">
      <c r="A171" s="386" t="s">
        <v>1</v>
      </c>
      <c r="B171" s="387" t="s">
        <v>0</v>
      </c>
      <c r="C171" s="412" t="s">
        <v>5</v>
      </c>
      <c r="D171" s="413" t="s">
        <v>1549</v>
      </c>
    </row>
    <row r="172" spans="1:4" s="5" customFormat="1" ht="16.899999999999999" customHeight="1">
      <c r="A172" s="95" t="s">
        <v>1529</v>
      </c>
      <c r="B172" s="4" t="s">
        <v>3</v>
      </c>
      <c r="C172" s="4">
        <v>14</v>
      </c>
      <c r="D172" s="117"/>
    </row>
    <row r="173" spans="1:4" s="5" customFormat="1" ht="16.899999999999999" customHeight="1">
      <c r="A173" s="35" t="s">
        <v>692</v>
      </c>
      <c r="B173" s="4" t="s">
        <v>201</v>
      </c>
      <c r="C173" s="4">
        <v>3</v>
      </c>
      <c r="D173" s="117"/>
    </row>
    <row r="174" spans="1:4" s="5" customFormat="1" ht="16.899999999999999" customHeight="1">
      <c r="A174" s="35" t="s">
        <v>691</v>
      </c>
      <c r="B174" s="4" t="s">
        <v>201</v>
      </c>
      <c r="C174" s="4">
        <v>11</v>
      </c>
      <c r="D174" s="117"/>
    </row>
    <row r="175" spans="1:4" s="5" customFormat="1" ht="16.899999999999999" customHeight="1">
      <c r="A175" s="35" t="s">
        <v>688</v>
      </c>
      <c r="B175" s="4" t="s">
        <v>201</v>
      </c>
      <c r="C175" s="4">
        <v>21</v>
      </c>
      <c r="D175" s="117"/>
    </row>
    <row r="176" spans="1:4" s="5" customFormat="1" ht="16.899999999999999" customHeight="1">
      <c r="A176" s="35" t="s">
        <v>1543</v>
      </c>
      <c r="B176" s="4" t="s">
        <v>1544</v>
      </c>
      <c r="C176" s="4"/>
      <c r="D176" s="117"/>
    </row>
    <row r="177" spans="1:4" s="5" customFormat="1" ht="16.899999999999999" customHeight="1">
      <c r="A177" s="35" t="s">
        <v>687</v>
      </c>
      <c r="B177" s="4" t="s">
        <v>143</v>
      </c>
      <c r="C177" s="4">
        <v>6</v>
      </c>
      <c r="D177" s="117"/>
    </row>
    <row r="178" spans="1:4" s="5" customFormat="1" ht="16.899999999999999" customHeight="1">
      <c r="A178" s="35" t="s">
        <v>693</v>
      </c>
      <c r="B178" s="4" t="s">
        <v>201</v>
      </c>
      <c r="C178" s="4">
        <v>5</v>
      </c>
      <c r="D178" s="117"/>
    </row>
    <row r="179" spans="1:4" s="8" customFormat="1" ht="16.899999999999999" customHeight="1">
      <c r="A179" s="35" t="s">
        <v>90</v>
      </c>
      <c r="B179" s="4" t="s">
        <v>201</v>
      </c>
      <c r="C179" s="4">
        <v>3</v>
      </c>
      <c r="D179" s="117"/>
    </row>
    <row r="180" spans="1:4" s="5" customFormat="1" ht="16.899999999999999" customHeight="1">
      <c r="A180" s="35" t="s">
        <v>689</v>
      </c>
      <c r="B180" s="4" t="s">
        <v>201</v>
      </c>
      <c r="C180" s="4">
        <v>4</v>
      </c>
      <c r="D180" s="117"/>
    </row>
    <row r="181" spans="1:4" s="5" customFormat="1" ht="16.899999999999999" customHeight="1">
      <c r="A181" s="35" t="s">
        <v>161</v>
      </c>
      <c r="B181" s="4" t="s">
        <v>201</v>
      </c>
      <c r="C181" s="4">
        <v>4</v>
      </c>
      <c r="D181" s="117"/>
    </row>
    <row r="182" spans="1:4" s="5" customFormat="1" ht="16.899999999999999" customHeight="1">
      <c r="A182" s="35" t="s">
        <v>694</v>
      </c>
      <c r="B182" s="4" t="s">
        <v>201</v>
      </c>
      <c r="C182" s="4">
        <v>4</v>
      </c>
      <c r="D182" s="117"/>
    </row>
    <row r="183" spans="1:4" s="5" customFormat="1" ht="16.899999999999999" customHeight="1">
      <c r="A183" s="35" t="s">
        <v>89</v>
      </c>
      <c r="B183" s="4" t="s">
        <v>201</v>
      </c>
      <c r="C183" s="4">
        <v>11</v>
      </c>
      <c r="D183" s="117"/>
    </row>
    <row r="184" spans="1:4" s="5" customFormat="1" ht="16.899999999999999" customHeight="1">
      <c r="A184" s="35" t="s">
        <v>651</v>
      </c>
      <c r="B184" s="4" t="s">
        <v>197</v>
      </c>
      <c r="C184" s="4">
        <v>1</v>
      </c>
      <c r="D184" s="117"/>
    </row>
    <row r="185" spans="1:4" s="5" customFormat="1" ht="16.899999999999999" customHeight="1">
      <c r="A185" s="35" t="s">
        <v>690</v>
      </c>
      <c r="B185" s="4" t="s">
        <v>201</v>
      </c>
      <c r="C185" s="4">
        <v>13</v>
      </c>
      <c r="D185" s="117"/>
    </row>
    <row r="186" spans="1:4" s="5" customFormat="1" ht="16.899999999999999" customHeight="1">
      <c r="A186" s="35" t="s">
        <v>650</v>
      </c>
      <c r="B186" s="4" t="s">
        <v>197</v>
      </c>
      <c r="C186" s="4">
        <v>3</v>
      </c>
      <c r="D186" s="117"/>
    </row>
    <row r="187" spans="1:4" s="5" customFormat="1" ht="16.899999999999999" customHeight="1">
      <c r="A187" s="35" t="s">
        <v>125</v>
      </c>
      <c r="B187" s="4" t="s">
        <v>153</v>
      </c>
      <c r="C187" s="4">
        <v>13</v>
      </c>
      <c r="D187" s="117"/>
    </row>
    <row r="188" spans="1:4" s="8" customFormat="1" ht="16.899999999999999" customHeight="1">
      <c r="A188" s="35" t="s">
        <v>429</v>
      </c>
      <c r="B188" s="4" t="s">
        <v>150</v>
      </c>
      <c r="C188" s="4">
        <v>14</v>
      </c>
      <c r="D188" s="117"/>
    </row>
    <row r="189" spans="1:4" s="8" customFormat="1" ht="16.899999999999999" customHeight="1">
      <c r="A189" s="35" t="s">
        <v>428</v>
      </c>
      <c r="B189" s="4" t="s">
        <v>150</v>
      </c>
      <c r="C189" s="4">
        <v>3</v>
      </c>
      <c r="D189" s="117"/>
    </row>
    <row r="190" spans="1:4" s="5" customFormat="1" ht="16.899999999999999" customHeight="1">
      <c r="A190" s="35" t="s">
        <v>302</v>
      </c>
      <c r="B190" s="4" t="s">
        <v>22</v>
      </c>
      <c r="C190" s="4">
        <v>3</v>
      </c>
      <c r="D190" s="117"/>
    </row>
    <row r="191" spans="1:4" s="5" customFormat="1" ht="16.899999999999999" customHeight="1">
      <c r="A191" s="35" t="s">
        <v>140</v>
      </c>
      <c r="B191" s="4" t="s">
        <v>14</v>
      </c>
      <c r="C191" s="4">
        <v>2</v>
      </c>
      <c r="D191" s="117"/>
    </row>
    <row r="192" spans="1:4" s="5" customFormat="1" ht="16.899999999999999" customHeight="1">
      <c r="A192" s="35" t="s">
        <v>122</v>
      </c>
      <c r="B192" s="4" t="s">
        <v>16</v>
      </c>
      <c r="C192" s="4">
        <v>1</v>
      </c>
      <c r="D192" s="117"/>
    </row>
    <row r="193" spans="1:4" s="5" customFormat="1" ht="16.899999999999999" customHeight="1">
      <c r="A193" s="35" t="s">
        <v>1545</v>
      </c>
      <c r="B193" s="4" t="s">
        <v>197</v>
      </c>
      <c r="C193" s="4">
        <v>10</v>
      </c>
      <c r="D193" s="117"/>
    </row>
    <row r="194" spans="1:4" s="5" customFormat="1" ht="16.899999999999999" customHeight="1">
      <c r="A194" s="35" t="s">
        <v>1546</v>
      </c>
      <c r="B194" s="4" t="s">
        <v>197</v>
      </c>
      <c r="C194" s="4"/>
      <c r="D194" s="117"/>
    </row>
    <row r="195" spans="1:4" s="5" customFormat="1" ht="16.899999999999999" customHeight="1">
      <c r="A195" s="35" t="s">
        <v>408</v>
      </c>
      <c r="B195" s="4" t="s">
        <v>16</v>
      </c>
      <c r="C195" s="4">
        <v>3</v>
      </c>
      <c r="D195" s="117"/>
    </row>
    <row r="196" spans="1:4" s="5" customFormat="1" ht="16.899999999999999" customHeight="1" thickBot="1">
      <c r="A196" s="35" t="s">
        <v>79</v>
      </c>
      <c r="B196" s="4" t="s">
        <v>22</v>
      </c>
      <c r="C196" s="4">
        <v>1</v>
      </c>
      <c r="D196" s="117"/>
    </row>
    <row r="197" spans="1:4" s="5" customFormat="1" ht="16.899999999999999" customHeight="1" thickBot="1">
      <c r="A197" s="725" t="s">
        <v>590</v>
      </c>
      <c r="B197" s="724"/>
      <c r="C197" s="724"/>
      <c r="D197" s="724"/>
    </row>
    <row r="198" spans="1:4" s="9" customFormat="1" ht="15" customHeight="1" thickBot="1">
      <c r="A198" s="386" t="s">
        <v>1</v>
      </c>
      <c r="B198" s="387" t="s">
        <v>0</v>
      </c>
      <c r="C198" s="412" t="s">
        <v>5</v>
      </c>
      <c r="D198" s="413" t="s">
        <v>1549</v>
      </c>
    </row>
    <row r="199" spans="1:4" s="5" customFormat="1" ht="16.899999999999999" customHeight="1">
      <c r="A199" s="45" t="s">
        <v>442</v>
      </c>
      <c r="B199" s="17" t="s">
        <v>6</v>
      </c>
      <c r="C199" s="17">
        <v>20</v>
      </c>
      <c r="D199" s="118"/>
    </row>
    <row r="200" spans="1:4" s="5" customFormat="1" ht="16.899999999999999" customHeight="1">
      <c r="A200" s="45" t="s">
        <v>462</v>
      </c>
      <c r="B200" s="17" t="s">
        <v>461</v>
      </c>
      <c r="C200" s="17">
        <v>8</v>
      </c>
      <c r="D200" s="118"/>
    </row>
    <row r="201" spans="1:4" s="5" customFormat="1" ht="16.899999999999999" customHeight="1">
      <c r="A201" s="38" t="s">
        <v>29</v>
      </c>
      <c r="B201" s="18" t="s">
        <v>21</v>
      </c>
      <c r="C201" s="18">
        <v>4</v>
      </c>
      <c r="D201" s="118"/>
    </row>
    <row r="202" spans="1:4" s="5" customFormat="1" ht="16.899999999999999" customHeight="1">
      <c r="A202" s="35" t="s">
        <v>181</v>
      </c>
      <c r="B202" s="4" t="s">
        <v>15</v>
      </c>
      <c r="C202" s="4">
        <v>1</v>
      </c>
      <c r="D202" s="117"/>
    </row>
    <row r="203" spans="1:4" s="5" customFormat="1" ht="16.899999999999999" customHeight="1">
      <c r="A203" s="38" t="s">
        <v>170</v>
      </c>
      <c r="B203" s="18" t="s">
        <v>15</v>
      </c>
      <c r="C203" s="18">
        <v>1</v>
      </c>
      <c r="D203" s="117"/>
    </row>
    <row r="204" spans="1:4" s="5" customFormat="1" ht="16.899999999999999" customHeight="1">
      <c r="A204" s="38" t="s">
        <v>672</v>
      </c>
      <c r="B204" s="18" t="s">
        <v>15</v>
      </c>
      <c r="C204" s="18">
        <v>1</v>
      </c>
      <c r="D204" s="117"/>
    </row>
    <row r="205" spans="1:4" s="5" customFormat="1" ht="16.899999999999999" customHeight="1">
      <c r="A205" s="38" t="s">
        <v>108</v>
      </c>
      <c r="B205" s="18" t="s">
        <v>22</v>
      </c>
      <c r="C205" s="18">
        <v>2</v>
      </c>
      <c r="D205" s="117"/>
    </row>
    <row r="206" spans="1:4" s="5" customFormat="1" ht="16.899999999999999" customHeight="1">
      <c r="A206" s="38" t="s">
        <v>349</v>
      </c>
      <c r="B206" s="18" t="s">
        <v>15</v>
      </c>
      <c r="C206" s="18">
        <v>1</v>
      </c>
      <c r="D206" s="117"/>
    </row>
    <row r="207" spans="1:4" s="5" customFormat="1" ht="16.899999999999999" customHeight="1">
      <c r="A207" s="351" t="s">
        <v>1530</v>
      </c>
      <c r="B207" s="18" t="s">
        <v>197</v>
      </c>
      <c r="C207" s="18">
        <v>4</v>
      </c>
      <c r="D207" s="117"/>
    </row>
    <row r="208" spans="1:4" s="16" customFormat="1" ht="16.899999999999999" customHeight="1" thickBot="1">
      <c r="A208" s="38" t="s">
        <v>358</v>
      </c>
      <c r="B208" s="18" t="s">
        <v>15</v>
      </c>
      <c r="C208" s="18">
        <v>9</v>
      </c>
      <c r="D208" s="117"/>
    </row>
    <row r="209" spans="1:4" s="5" customFormat="1" ht="16.899999999999999" customHeight="1" thickBot="1">
      <c r="A209" s="725" t="s">
        <v>1613</v>
      </c>
      <c r="B209" s="724"/>
      <c r="C209" s="724"/>
      <c r="D209" s="724"/>
    </row>
    <row r="210" spans="1:4" s="9" customFormat="1" ht="15" customHeight="1" thickBot="1">
      <c r="A210" s="386" t="s">
        <v>1</v>
      </c>
      <c r="B210" s="387" t="s">
        <v>0</v>
      </c>
      <c r="C210" s="412" t="s">
        <v>5</v>
      </c>
      <c r="D210" s="413" t="s">
        <v>1549</v>
      </c>
    </row>
    <row r="211" spans="1:4" s="8" customFormat="1" ht="16.899999999999999" customHeight="1">
      <c r="A211" s="38" t="s">
        <v>440</v>
      </c>
      <c r="B211" s="18" t="s">
        <v>16</v>
      </c>
      <c r="C211" s="18">
        <v>18</v>
      </c>
      <c r="D211" s="117"/>
    </row>
    <row r="212" spans="1:4" s="8" customFormat="1" ht="16.899999999999999" customHeight="1">
      <c r="A212" s="38" t="s">
        <v>439</v>
      </c>
      <c r="B212" s="18" t="s">
        <v>10</v>
      </c>
      <c r="C212" s="18">
        <v>22</v>
      </c>
      <c r="D212" s="123"/>
    </row>
    <row r="213" spans="1:4" s="8" customFormat="1" ht="16.899999999999999" customHeight="1">
      <c r="A213" s="38" t="s">
        <v>522</v>
      </c>
      <c r="B213" s="18" t="s">
        <v>523</v>
      </c>
      <c r="C213" s="18">
        <v>11</v>
      </c>
      <c r="D213" s="123"/>
    </row>
    <row r="214" spans="1:4" s="5" customFormat="1" ht="16.899999999999999" customHeight="1">
      <c r="A214" s="38" t="s">
        <v>438</v>
      </c>
      <c r="B214" s="18" t="s">
        <v>197</v>
      </c>
      <c r="C214" s="18">
        <v>28</v>
      </c>
      <c r="D214" s="117"/>
    </row>
    <row r="215" spans="1:4" s="5" customFormat="1" ht="16.899999999999999" customHeight="1">
      <c r="A215" s="38" t="s">
        <v>541</v>
      </c>
      <c r="B215" s="18" t="s">
        <v>12</v>
      </c>
      <c r="C215" s="18">
        <v>10</v>
      </c>
      <c r="D215" s="117"/>
    </row>
    <row r="216" spans="1:4" s="5" customFormat="1" ht="16.899999999999999" customHeight="1">
      <c r="A216" s="37" t="s">
        <v>24</v>
      </c>
      <c r="B216" s="4" t="s">
        <v>16</v>
      </c>
      <c r="C216" s="4">
        <v>16</v>
      </c>
      <c r="D216" s="117"/>
    </row>
    <row r="217" spans="1:4" s="5" customFormat="1" ht="16.899999999999999" customHeight="1">
      <c r="A217" s="37" t="s">
        <v>636</v>
      </c>
      <c r="B217" s="4" t="s">
        <v>15</v>
      </c>
      <c r="C217" s="4">
        <v>1</v>
      </c>
      <c r="D217" s="117"/>
    </row>
    <row r="218" spans="1:4" s="5" customFormat="1" ht="16.899999999999999" customHeight="1">
      <c r="A218" s="37" t="s">
        <v>441</v>
      </c>
      <c r="B218" s="4" t="s">
        <v>16</v>
      </c>
      <c r="C218" s="4">
        <v>1</v>
      </c>
      <c r="D218" s="117"/>
    </row>
    <row r="219" spans="1:4" s="5" customFormat="1" ht="16.899999999999999" customHeight="1">
      <c r="A219" s="37" t="s">
        <v>565</v>
      </c>
      <c r="B219" s="4" t="s">
        <v>15</v>
      </c>
      <c r="C219" s="4">
        <v>3</v>
      </c>
      <c r="D219" s="117"/>
    </row>
    <row r="220" spans="1:4" s="8" customFormat="1" ht="16.899999999999999" customHeight="1" thickBot="1">
      <c r="A220" s="47"/>
      <c r="B220" s="26"/>
      <c r="C220" s="26"/>
      <c r="D220" s="26"/>
    </row>
    <row r="221" spans="1:4" ht="19.899999999999999" customHeight="1" thickBot="1">
      <c r="A221" s="726" t="s">
        <v>902</v>
      </c>
      <c r="B221" s="727"/>
      <c r="C221" s="94"/>
      <c r="D221" s="99">
        <f>SUM(D4:D220)</f>
        <v>0</v>
      </c>
    </row>
  </sheetData>
  <sheetProtection algorithmName="SHA-512" hashValue="1CCZRTaaVB1z8S6tWfOSmlyrr6AYbtYktg9ZQ/fM9OcBYVU7FKuB/Kap8Uvx/f6KplR1ETRPYF0mwPiVSqJQsA==" saltValue="8Ed/jijsVKTpeknGGKNxRQ==" spinCount="100000" sheet="1" objects="1" scenarios="1"/>
  <mergeCells count="17">
    <mergeCell ref="A170:D170"/>
    <mergeCell ref="A197:D197"/>
    <mergeCell ref="A209:D209"/>
    <mergeCell ref="A2:D2"/>
    <mergeCell ref="A221:B221"/>
    <mergeCell ref="A33:D33"/>
    <mergeCell ref="A60:D60"/>
    <mergeCell ref="A85:D85"/>
    <mergeCell ref="A91:D91"/>
    <mergeCell ref="A110:D110"/>
    <mergeCell ref="A131:D131"/>
    <mergeCell ref="A138:D138"/>
    <mergeCell ref="A1:D1"/>
    <mergeCell ref="A3:D3"/>
    <mergeCell ref="A4:D4"/>
    <mergeCell ref="A13:D13"/>
    <mergeCell ref="A20:D20"/>
  </mergeCells>
  <phoneticPr fontId="4" type="noConversion"/>
  <conditionalFormatting sqref="A3:A4 A112:D130 A172:D196 A64:D84 A6:D12 A15:D19 A22:D32 A62:D62 A87:D90 A93:D109 A133:D137 A199:D208 A35:D59 A211:D220 A13 A20 A33 A60 A85 A91 A131 A138 A197 A140:D148 A167:D169 A148:A166 C149:D166">
    <cfRule type="expression" dxfId="47" priority="9">
      <formula>NOT(ISBLANK($D3))</formula>
    </cfRule>
  </conditionalFormatting>
  <conditionalFormatting sqref="A63:D63">
    <cfRule type="expression" dxfId="46" priority="7">
      <formula>NOT(ISBLANK($D63))</formula>
    </cfRule>
  </conditionalFormatting>
  <conditionalFormatting sqref="A110">
    <cfRule type="expression" dxfId="45" priority="3">
      <formula>NOT(ISBLANK($D110))</formula>
    </cfRule>
  </conditionalFormatting>
  <conditionalFormatting sqref="A170">
    <cfRule type="expression" dxfId="44" priority="2">
      <formula>NOT(ISBLANK($D170))</formula>
    </cfRule>
  </conditionalFormatting>
  <conditionalFormatting sqref="A209">
    <cfRule type="expression" dxfId="43" priority="1">
      <formula>NOT(ISBLANK($D209))</formula>
    </cfRule>
  </conditionalFormatting>
  <conditionalFormatting sqref="B150:B166">
    <cfRule type="expression" dxfId="42" priority="83">
      <formula>NOT(ISBLANK($D149))</formula>
    </cfRule>
  </conditionalFormatting>
  <pageMargins left="1.25" right="1" top="0.25" bottom="0.75" header="0.5" footer="0.5"/>
  <pageSetup orientation="portrait" r:id="rId1"/>
  <headerFooter alignWithMargins="0">
    <oddFooter>&amp;LMEDSource, Inc. 303-750-5357&amp;CPage &amp;P</oddFooter>
  </headerFooter>
  <rowBreaks count="6" manualBreakCount="6">
    <brk id="32" max="16383" man="1"/>
    <brk id="59" max="16383" man="1"/>
    <brk id="90" max="16383" man="1"/>
    <brk id="130" max="16383" man="1"/>
    <brk id="169" max="16383" man="1"/>
    <brk id="208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0.39997558519241921"/>
  </sheetPr>
  <dimension ref="A1:I18"/>
  <sheetViews>
    <sheetView zoomScaleNormal="100" workbookViewId="0">
      <selection sqref="A1:B1"/>
    </sheetView>
  </sheetViews>
  <sheetFormatPr defaultColWidth="9.140625" defaultRowHeight="12.75"/>
  <cols>
    <col min="1" max="1" width="35.5703125" style="1" customWidth="1"/>
    <col min="2" max="2" width="11.85546875" style="71" customWidth="1"/>
    <col min="3" max="3" width="10" style="1" customWidth="1"/>
    <col min="4" max="4" width="18.140625" style="1" customWidth="1"/>
    <col min="6" max="6" width="46.85546875" style="1" customWidth="1"/>
    <col min="7" max="7" width="16.140625" style="1" customWidth="1"/>
    <col min="8" max="16384" width="9.140625" style="1"/>
  </cols>
  <sheetData>
    <row r="1" spans="1:9" ht="15" customHeight="1">
      <c r="A1" s="637" t="s">
        <v>1732</v>
      </c>
      <c r="B1" s="638"/>
    </row>
    <row r="2" spans="1:9" s="8" customFormat="1" ht="15" customHeight="1">
      <c r="A2" s="664" t="s">
        <v>1614</v>
      </c>
      <c r="B2" s="731"/>
      <c r="E2" s="29"/>
    </row>
    <row r="3" spans="1:9" s="9" customFormat="1" ht="15" customHeight="1" thickBot="1">
      <c r="A3" s="414" t="s">
        <v>1</v>
      </c>
      <c r="B3" s="415" t="s">
        <v>1549</v>
      </c>
      <c r="C3" s="30"/>
    </row>
    <row r="4" spans="1:9" ht="16.899999999999999" customHeight="1">
      <c r="A4" s="307" t="s">
        <v>670</v>
      </c>
      <c r="B4" s="200"/>
      <c r="C4"/>
      <c r="E4" s="1"/>
    </row>
    <row r="5" spans="1:9" ht="16.899999999999999" customHeight="1">
      <c r="A5" s="348" t="s">
        <v>676</v>
      </c>
      <c r="B5" s="201"/>
      <c r="C5"/>
      <c r="E5" s="1"/>
    </row>
    <row r="6" spans="1:9" ht="16.899999999999999" customHeight="1">
      <c r="A6" s="349" t="s">
        <v>384</v>
      </c>
      <c r="B6" s="202"/>
      <c r="C6"/>
      <c r="E6" s="1"/>
    </row>
    <row r="7" spans="1:9" ht="16.899999999999999" customHeight="1">
      <c r="A7" s="350" t="s">
        <v>534</v>
      </c>
      <c r="B7" s="203"/>
      <c r="C7"/>
      <c r="E7" s="1"/>
    </row>
    <row r="8" spans="1:9" ht="16.899999999999999" customHeight="1">
      <c r="A8" s="350" t="s">
        <v>683</v>
      </c>
      <c r="B8" s="203"/>
      <c r="C8"/>
      <c r="E8" s="1"/>
    </row>
    <row r="9" spans="1:9" ht="16.899999999999999" customHeight="1">
      <c r="A9" s="350" t="s">
        <v>665</v>
      </c>
      <c r="B9" s="203"/>
      <c r="C9"/>
      <c r="E9" s="1"/>
    </row>
    <row r="10" spans="1:9" ht="16.899999999999999" customHeight="1">
      <c r="A10" s="350" t="s">
        <v>1733</v>
      </c>
      <c r="B10" s="203"/>
      <c r="C10"/>
      <c r="E10" s="1"/>
    </row>
    <row r="11" spans="1:9" ht="16.899999999999999" customHeight="1">
      <c r="A11" s="350" t="s">
        <v>669</v>
      </c>
      <c r="B11" s="203"/>
      <c r="C11"/>
      <c r="E11" s="1"/>
    </row>
    <row r="12" spans="1:9" ht="16.899999999999999" customHeight="1">
      <c r="A12" s="350" t="s">
        <v>528</v>
      </c>
      <c r="B12" s="203"/>
      <c r="C12"/>
      <c r="E12" s="1"/>
    </row>
    <row r="13" spans="1:9" ht="16.899999999999999" customHeight="1">
      <c r="A13" s="308" t="s">
        <v>119</v>
      </c>
      <c r="B13" s="202"/>
      <c r="C13"/>
      <c r="E13" s="1"/>
    </row>
    <row r="14" spans="1:9" ht="16.899999999999999" customHeight="1">
      <c r="A14" s="308" t="s">
        <v>658</v>
      </c>
      <c r="B14" s="202"/>
      <c r="C14"/>
      <c r="E14" s="1"/>
    </row>
    <row r="15" spans="1:9" ht="16.899999999999999" customHeight="1">
      <c r="A15" s="308" t="s">
        <v>529</v>
      </c>
      <c r="B15" s="202"/>
      <c r="C15"/>
      <c r="E15" s="1"/>
    </row>
    <row r="16" spans="1:9" ht="16.899999999999999" customHeight="1" thickBot="1">
      <c r="A16" s="308" t="s">
        <v>530</v>
      </c>
      <c r="B16" s="202"/>
      <c r="C16"/>
      <c r="E16" s="1"/>
      <c r="F16" s="5"/>
      <c r="G16" s="5"/>
      <c r="H16" s="5"/>
      <c r="I16" s="5"/>
    </row>
    <row r="17" spans="1:9" s="5" customFormat="1" ht="15" customHeight="1" thickBot="1">
      <c r="A17" s="74" t="s">
        <v>903</v>
      </c>
      <c r="B17" s="199">
        <f>SUM(B4:B16)</f>
        <v>0</v>
      </c>
      <c r="C17" s="16"/>
    </row>
    <row r="18" spans="1:9" s="5" customFormat="1" ht="15" customHeight="1" thickBot="1">
      <c r="A18" s="732" t="s">
        <v>1608</v>
      </c>
      <c r="B18" s="733"/>
      <c r="C18" s="8"/>
      <c r="D18" s="8"/>
      <c r="E18" s="16"/>
      <c r="F18" s="1"/>
      <c r="G18" s="1"/>
      <c r="H18" s="1"/>
      <c r="I18" s="1"/>
    </row>
  </sheetData>
  <sheetProtection algorithmName="SHA-512" hashValue="Yl+WllOU37LANLQhLT4pczTNcY4dOd4lw7k8qSOxIJ6AKnNVy5u21uQ49Z9U+NbAdDFF+f8xmuAbqjK6tmMHfw==" saltValue="mrmXIm25rRQ6KuKHJum8aw==" spinCount="100000" sheet="1" objects="1" scenarios="1"/>
  <mergeCells count="3">
    <mergeCell ref="A2:B2"/>
    <mergeCell ref="A18:B18"/>
    <mergeCell ref="A1:B1"/>
  </mergeCells>
  <conditionalFormatting sqref="B4">
    <cfRule type="notContainsBlanks" dxfId="41" priority="2">
      <formula>LEN(TRIM(B4))&gt;0</formula>
    </cfRule>
  </conditionalFormatting>
  <conditionalFormatting sqref="B4:B16">
    <cfRule type="notContainsBlanks" dxfId="40" priority="1">
      <formula>LEN(TRIM(B4))&gt;0</formula>
    </cfRule>
  </conditionalFormatting>
  <hyperlinks>
    <hyperlink ref="A4" location="'Set Details'!B4" display="Arthroscopy - 54 pieces "/>
    <hyperlink ref="A5" location="'Set Details'!D2" display="Craniotomy - 77 pieces"/>
    <hyperlink ref="A6" location="'Set Details'!F2" display="Cystoscopy - 9 pieces"/>
    <hyperlink ref="A7" location="'Set Details'!D106" display="Extremity (Hand/Foot/Ankle) -  43 pieces"/>
    <hyperlink ref="A8" location="'Set Details'!D106" display="General Minor  -  53 pieces"/>
    <hyperlink ref="A9" location="'Set Details'!D106" display="Hip Arthroscopy Set - 28 pieces"/>
    <hyperlink ref="A11" location="'Set Details'!D168" display="Laparoscopic Set - 8 pieces"/>
    <hyperlink ref="A12" location="'Set Details'!D168" display="Mastectomy - 51 pieces"/>
    <hyperlink ref="A13" location="'Set Details'!D168" display="Orthopedic -  33 pieces"/>
    <hyperlink ref="A14" location="'Set Details'!D220" display="Orthognathic - 27 pieces "/>
    <hyperlink ref="A15" location="'Set Details'!D220" display="Spine - 50 pieces"/>
    <hyperlink ref="A16" location="'Set Details'!D220" display="Thoracotomy  - 27 pieces"/>
    <hyperlink ref="A18:B18" location="'Set Details'!A1" display="CLICK HERE TO SEE SET DETAILS"/>
  </hyperlinks>
  <pageMargins left="1.25" right="1" top="0.25" bottom="0.75" header="0.5" footer="0.5"/>
  <pageSetup orientation="portrait" r:id="rId1"/>
  <headerFooter alignWithMargins="0">
    <oddFooter>&amp;LMEDSource, Inc. 303-750-5357&amp;CPage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0.39997558519241921"/>
  </sheetPr>
  <dimension ref="A1:L377"/>
  <sheetViews>
    <sheetView workbookViewId="0">
      <selection activeCell="B6" sqref="B6"/>
    </sheetView>
  </sheetViews>
  <sheetFormatPr defaultRowHeight="12.75"/>
  <cols>
    <col min="1" max="1" width="1.7109375" style="28" customWidth="1"/>
    <col min="2" max="2" width="38.7109375" style="28" customWidth="1"/>
    <col min="3" max="3" width="1.7109375" style="28" customWidth="1"/>
    <col min="4" max="4" width="38.7109375" style="3" customWidth="1"/>
    <col min="5" max="5" width="1.7109375" style="28" customWidth="1"/>
    <col min="6" max="6" width="38.7109375" style="3" customWidth="1"/>
    <col min="7" max="7" width="1.7109375" style="28" customWidth="1"/>
    <col min="8" max="12" width="12.7109375" style="3" customWidth="1"/>
    <col min="15" max="15" width="38.7109375" customWidth="1"/>
  </cols>
  <sheetData>
    <row r="1" spans="1:7" ht="25.15" customHeight="1">
      <c r="B1" s="734" t="s">
        <v>1605</v>
      </c>
      <c r="C1" s="735"/>
      <c r="D1" s="735"/>
      <c r="E1" s="735"/>
      <c r="F1" s="390" t="s">
        <v>1606</v>
      </c>
    </row>
    <row r="2" spans="1:7" ht="25.15" customHeight="1" thickBot="1">
      <c r="B2" s="736"/>
      <c r="C2" s="737"/>
      <c r="D2" s="737"/>
      <c r="E2" s="737"/>
      <c r="F2" s="333" t="s">
        <v>1607</v>
      </c>
    </row>
    <row r="3" spans="1:7" ht="34.9" customHeight="1">
      <c r="A3" s="254"/>
      <c r="B3" s="310" t="s">
        <v>1199</v>
      </c>
      <c r="C3" s="254"/>
      <c r="D3" s="740" t="s">
        <v>1469</v>
      </c>
      <c r="E3" s="254"/>
      <c r="F3" s="740" t="s">
        <v>1407</v>
      </c>
      <c r="G3" s="254"/>
    </row>
    <row r="4" spans="1:7" ht="16.899999999999999" customHeight="1" thickBot="1">
      <c r="A4" s="255"/>
      <c r="B4" s="245" t="s">
        <v>1185</v>
      </c>
      <c r="C4" s="255"/>
      <c r="D4" s="739"/>
      <c r="E4" s="255"/>
      <c r="F4" s="739"/>
      <c r="G4" s="255"/>
    </row>
    <row r="5" spans="1:7" ht="15" customHeight="1" thickBot="1">
      <c r="A5" s="256"/>
      <c r="B5" s="246" t="s">
        <v>1071</v>
      </c>
      <c r="C5" s="256"/>
      <c r="D5" s="247" t="s">
        <v>477</v>
      </c>
      <c r="E5" s="256"/>
      <c r="F5" s="247" t="s">
        <v>1474</v>
      </c>
      <c r="G5" s="256"/>
    </row>
    <row r="6" spans="1:7" ht="15" customHeight="1" thickBot="1">
      <c r="A6" s="251"/>
      <c r="B6" s="265" t="s">
        <v>1054</v>
      </c>
      <c r="C6" s="282"/>
      <c r="D6" s="272" t="s">
        <v>1398</v>
      </c>
      <c r="E6" s="291"/>
      <c r="F6" s="283" t="s">
        <v>1409</v>
      </c>
      <c r="G6" s="251"/>
    </row>
    <row r="7" spans="1:7" ht="15" customHeight="1" thickBot="1">
      <c r="A7" s="251"/>
      <c r="B7" s="249" t="s">
        <v>1055</v>
      </c>
      <c r="C7" s="284"/>
      <c r="D7" s="247" t="s">
        <v>1470</v>
      </c>
      <c r="E7" s="291"/>
      <c r="F7" s="285" t="s">
        <v>1410</v>
      </c>
      <c r="G7" s="251"/>
    </row>
    <row r="8" spans="1:7" ht="15" customHeight="1" thickBot="1">
      <c r="A8" s="251"/>
      <c r="B8" s="249" t="s">
        <v>1056</v>
      </c>
      <c r="C8" s="284"/>
      <c r="D8" s="270" t="s">
        <v>1378</v>
      </c>
      <c r="E8" s="291"/>
      <c r="F8" s="285" t="s">
        <v>1411</v>
      </c>
      <c r="G8" s="251"/>
    </row>
    <row r="9" spans="1:7" ht="15" customHeight="1" thickBot="1">
      <c r="A9" s="251"/>
      <c r="B9" s="249" t="s">
        <v>1057</v>
      </c>
      <c r="C9" s="284"/>
      <c r="D9" s="247" t="s">
        <v>1471</v>
      </c>
      <c r="E9" s="291"/>
      <c r="F9" s="285" t="s">
        <v>1412</v>
      </c>
      <c r="G9" s="251"/>
    </row>
    <row r="10" spans="1:7" ht="15" customHeight="1" thickBot="1">
      <c r="A10" s="252"/>
      <c r="B10" s="266" t="s">
        <v>1058</v>
      </c>
      <c r="C10" s="286"/>
      <c r="D10" s="270" t="s">
        <v>1397</v>
      </c>
      <c r="E10" s="300"/>
      <c r="F10" s="285" t="s">
        <v>1413</v>
      </c>
      <c r="G10" s="252"/>
    </row>
    <row r="11" spans="1:7" ht="15" customHeight="1" thickBot="1">
      <c r="A11" s="252"/>
      <c r="B11" s="266" t="s">
        <v>1059</v>
      </c>
      <c r="C11" s="286"/>
      <c r="D11" s="247" t="s">
        <v>60</v>
      </c>
      <c r="E11" s="300"/>
      <c r="F11" s="285" t="s">
        <v>1414</v>
      </c>
      <c r="G11" s="252"/>
    </row>
    <row r="12" spans="1:7" ht="15" customHeight="1">
      <c r="A12" s="252"/>
      <c r="B12" s="266" t="s">
        <v>1060</v>
      </c>
      <c r="C12" s="286"/>
      <c r="D12" s="270" t="s">
        <v>1394</v>
      </c>
      <c r="E12" s="300"/>
      <c r="F12" s="285" t="s">
        <v>1415</v>
      </c>
      <c r="G12" s="252"/>
    </row>
    <row r="13" spans="1:7" ht="15" customHeight="1">
      <c r="A13" s="251"/>
      <c r="B13" s="249" t="s">
        <v>1061</v>
      </c>
      <c r="C13" s="284"/>
      <c r="D13" s="270" t="s">
        <v>1395</v>
      </c>
      <c r="E13" s="291"/>
      <c r="F13" s="285" t="s">
        <v>1416</v>
      </c>
      <c r="G13" s="251"/>
    </row>
    <row r="14" spans="1:7" ht="15" customHeight="1" thickBot="1">
      <c r="A14" s="251"/>
      <c r="B14" s="249" t="s">
        <v>1062</v>
      </c>
      <c r="C14" s="284"/>
      <c r="D14" s="270" t="s">
        <v>1224</v>
      </c>
      <c r="E14" s="291"/>
      <c r="F14" s="285" t="s">
        <v>1417</v>
      </c>
      <c r="G14" s="251"/>
    </row>
    <row r="15" spans="1:7" ht="15" customHeight="1" thickTop="1" thickBot="1">
      <c r="A15" s="251"/>
      <c r="B15" s="249" t="s">
        <v>1069</v>
      </c>
      <c r="C15" s="284"/>
      <c r="D15" s="247" t="s">
        <v>185</v>
      </c>
      <c r="E15" s="291"/>
      <c r="F15" s="260" t="s">
        <v>1418</v>
      </c>
      <c r="G15" s="251"/>
    </row>
    <row r="16" spans="1:7" ht="15" customHeight="1">
      <c r="A16" s="251"/>
      <c r="B16" s="249" t="s">
        <v>1063</v>
      </c>
      <c r="C16" s="284"/>
      <c r="D16" s="270" t="s">
        <v>1384</v>
      </c>
      <c r="G16" s="251"/>
    </row>
    <row r="17" spans="1:7" ht="15" customHeight="1">
      <c r="A17" s="251"/>
      <c r="B17" s="249" t="s">
        <v>1064</v>
      </c>
      <c r="C17" s="284"/>
      <c r="D17" s="270" t="s">
        <v>1385</v>
      </c>
      <c r="E17" s="235"/>
      <c r="F17" s="531"/>
      <c r="G17" s="251"/>
    </row>
    <row r="18" spans="1:7" ht="15" customHeight="1">
      <c r="A18" s="251"/>
      <c r="B18" s="249" t="s">
        <v>1065</v>
      </c>
      <c r="C18" s="284"/>
      <c r="D18" s="270" t="s">
        <v>1386</v>
      </c>
      <c r="E18" s="253"/>
      <c r="G18" s="251"/>
    </row>
    <row r="19" spans="1:7" ht="15" customHeight="1">
      <c r="A19" s="251"/>
      <c r="B19" s="249" t="s">
        <v>1066</v>
      </c>
      <c r="C19" s="284"/>
      <c r="D19" s="270" t="s">
        <v>1387</v>
      </c>
      <c r="E19" s="235"/>
      <c r="G19" s="251"/>
    </row>
    <row r="20" spans="1:7" ht="15" customHeight="1">
      <c r="A20" s="251"/>
      <c r="B20" s="249" t="s">
        <v>1067</v>
      </c>
      <c r="C20" s="284"/>
      <c r="D20" s="270" t="s">
        <v>1388</v>
      </c>
      <c r="E20" s="253"/>
      <c r="G20" s="251"/>
    </row>
    <row r="21" spans="1:7" ht="15" customHeight="1">
      <c r="A21" s="251"/>
      <c r="B21" s="249" t="s">
        <v>1068</v>
      </c>
      <c r="C21" s="284"/>
      <c r="D21" s="270" t="s">
        <v>1381</v>
      </c>
      <c r="G21" s="251"/>
    </row>
    <row r="22" spans="1:7" ht="15" customHeight="1" thickBot="1">
      <c r="A22" s="251"/>
      <c r="B22" s="267" t="s">
        <v>1070</v>
      </c>
      <c r="C22" s="284"/>
      <c r="D22" s="270" t="s">
        <v>1382</v>
      </c>
      <c r="E22" s="235"/>
      <c r="F22" s="281"/>
      <c r="G22" s="251"/>
    </row>
    <row r="23" spans="1:7" ht="15" customHeight="1" thickBot="1">
      <c r="A23" s="256"/>
      <c r="B23" s="246" t="s">
        <v>185</v>
      </c>
      <c r="C23" s="287"/>
      <c r="D23" s="247" t="s">
        <v>1472</v>
      </c>
      <c r="E23" s="253"/>
      <c r="F23" s="281"/>
      <c r="G23" s="256"/>
    </row>
    <row r="24" spans="1:7" ht="15" customHeight="1">
      <c r="A24" s="251"/>
      <c r="B24" s="265" t="s">
        <v>1072</v>
      </c>
      <c r="C24" s="284"/>
      <c r="D24" s="270" t="s">
        <v>1396</v>
      </c>
      <c r="E24" s="235"/>
      <c r="F24" s="281"/>
      <c r="G24" s="251"/>
    </row>
    <row r="25" spans="1:7" ht="15" customHeight="1" thickBot="1">
      <c r="A25" s="251"/>
      <c r="B25" s="249" t="s">
        <v>1073</v>
      </c>
      <c r="C25" s="284"/>
      <c r="D25" s="270" t="s">
        <v>1383</v>
      </c>
      <c r="E25" s="253"/>
      <c r="F25" s="281"/>
      <c r="G25" s="251"/>
    </row>
    <row r="26" spans="1:7" ht="15" customHeight="1" thickBot="1">
      <c r="A26" s="251"/>
      <c r="B26" s="268" t="s">
        <v>1074</v>
      </c>
      <c r="C26" s="284"/>
      <c r="D26" s="247" t="s">
        <v>56</v>
      </c>
      <c r="F26" s="281"/>
      <c r="G26" s="251"/>
    </row>
    <row r="27" spans="1:7" ht="15" customHeight="1" thickBot="1">
      <c r="A27" s="235"/>
      <c r="B27" s="247" t="s">
        <v>56</v>
      </c>
      <c r="C27" s="288"/>
      <c r="D27" s="270" t="s">
        <v>1379</v>
      </c>
      <c r="E27" s="251"/>
      <c r="F27" s="281"/>
      <c r="G27" s="235"/>
    </row>
    <row r="28" spans="1:7" ht="15" customHeight="1" thickBot="1">
      <c r="A28" s="251"/>
      <c r="B28" s="265" t="s">
        <v>1075</v>
      </c>
      <c r="C28" s="284"/>
      <c r="D28" s="270" t="s">
        <v>1380</v>
      </c>
      <c r="E28" s="251"/>
      <c r="F28" s="281"/>
      <c r="G28" s="251"/>
    </row>
    <row r="29" spans="1:7" ht="15" customHeight="1" thickBot="1">
      <c r="A29" s="251"/>
      <c r="B29" s="268" t="s">
        <v>1076</v>
      </c>
      <c r="C29" s="284"/>
      <c r="D29" s="247" t="s">
        <v>38</v>
      </c>
      <c r="E29" s="251"/>
      <c r="G29" s="251"/>
    </row>
    <row r="30" spans="1:7" ht="15" customHeight="1" thickBot="1">
      <c r="A30" s="235"/>
      <c r="B30" s="247" t="s">
        <v>38</v>
      </c>
      <c r="C30" s="288"/>
      <c r="D30" s="269" t="s">
        <v>1351</v>
      </c>
      <c r="E30" s="251"/>
      <c r="G30" s="251"/>
    </row>
    <row r="31" spans="1:7" ht="15" customHeight="1">
      <c r="A31" s="251"/>
      <c r="B31" s="265" t="s">
        <v>1077</v>
      </c>
      <c r="C31" s="284"/>
      <c r="D31" s="270" t="s">
        <v>1399</v>
      </c>
      <c r="E31" s="251"/>
      <c r="G31" s="251"/>
    </row>
    <row r="32" spans="1:7" ht="15" customHeight="1">
      <c r="A32" s="251"/>
      <c r="B32" s="249" t="s">
        <v>1078</v>
      </c>
      <c r="C32" s="284"/>
      <c r="D32" s="270" t="s">
        <v>1400</v>
      </c>
      <c r="E32" s="251"/>
      <c r="G32" s="251"/>
    </row>
    <row r="33" spans="1:11" ht="15" customHeight="1">
      <c r="A33" s="251"/>
      <c r="B33" s="249" t="s">
        <v>1186</v>
      </c>
      <c r="C33" s="284"/>
      <c r="D33" s="270" t="s">
        <v>1401</v>
      </c>
      <c r="G33" s="251"/>
    </row>
    <row r="34" spans="1:11" ht="15" customHeight="1">
      <c r="A34" s="251"/>
      <c r="B34" s="249" t="s">
        <v>1079</v>
      </c>
      <c r="C34" s="284"/>
      <c r="D34" s="270" t="s">
        <v>1402</v>
      </c>
      <c r="E34" s="235"/>
      <c r="F34" s="281"/>
      <c r="G34" s="251"/>
    </row>
    <row r="35" spans="1:11" ht="15" customHeight="1" thickBot="1">
      <c r="A35" s="251"/>
      <c r="B35" s="268" t="s">
        <v>1080</v>
      </c>
      <c r="C35" s="284"/>
      <c r="D35" s="270" t="s">
        <v>1403</v>
      </c>
      <c r="E35" s="253"/>
      <c r="F35" s="281"/>
      <c r="G35" s="256"/>
    </row>
    <row r="36" spans="1:11" ht="15" customHeight="1" thickBot="1">
      <c r="A36" s="235"/>
      <c r="B36" s="247" t="s">
        <v>62</v>
      </c>
      <c r="C36" s="289"/>
      <c r="D36" s="270" t="s">
        <v>1404</v>
      </c>
      <c r="E36" s="235"/>
      <c r="F36" s="281"/>
      <c r="G36" s="251"/>
    </row>
    <row r="37" spans="1:11" ht="15" customHeight="1">
      <c r="A37" s="251"/>
      <c r="B37" s="265" t="s">
        <v>1081</v>
      </c>
      <c r="C37" s="284"/>
      <c r="D37" s="270" t="s">
        <v>1405</v>
      </c>
      <c r="E37" s="253"/>
      <c r="F37" s="281"/>
      <c r="G37" s="251"/>
    </row>
    <row r="38" spans="1:11" ht="15" customHeight="1" thickBot="1">
      <c r="A38" s="251"/>
      <c r="B38" s="267" t="s">
        <v>1082</v>
      </c>
      <c r="C38" s="290"/>
      <c r="D38" s="272"/>
      <c r="F38" s="281"/>
      <c r="G38" s="251"/>
    </row>
    <row r="39" spans="1:11" ht="15" customHeight="1" thickBot="1">
      <c r="A39" s="251"/>
      <c r="B39" s="251"/>
      <c r="C39" s="251"/>
      <c r="D39" s="281"/>
      <c r="E39" s="235"/>
      <c r="F39" s="281"/>
      <c r="G39" s="235"/>
    </row>
    <row r="40" spans="1:11" ht="25.15" customHeight="1">
      <c r="B40" s="734" t="s">
        <v>1605</v>
      </c>
      <c r="C40" s="735"/>
      <c r="D40" s="735"/>
      <c r="E40" s="735"/>
      <c r="F40" s="390" t="s">
        <v>1606</v>
      </c>
    </row>
    <row r="41" spans="1:11" ht="25.15" customHeight="1" thickBot="1">
      <c r="B41" s="736"/>
      <c r="C41" s="737"/>
      <c r="D41" s="737"/>
      <c r="E41" s="737"/>
      <c r="F41" s="333" t="s">
        <v>1607</v>
      </c>
    </row>
    <row r="42" spans="1:11" ht="25.15" customHeight="1" thickBot="1">
      <c r="A42" s="251"/>
      <c r="B42" s="263" t="s">
        <v>1265</v>
      </c>
      <c r="C42" s="251"/>
      <c r="D42" s="263" t="s">
        <v>1408</v>
      </c>
      <c r="E42" s="253"/>
      <c r="G42" s="251"/>
    </row>
    <row r="43" spans="1:11" ht="15" customHeight="1" thickBot="1">
      <c r="A43" s="235"/>
      <c r="B43" s="247" t="s">
        <v>39</v>
      </c>
      <c r="C43" s="235"/>
      <c r="D43" s="247" t="s">
        <v>82</v>
      </c>
      <c r="E43" s="235"/>
      <c r="G43" s="251"/>
      <c r="K43" s="262"/>
    </row>
    <row r="44" spans="1:11" ht="15" customHeight="1">
      <c r="A44" s="251"/>
      <c r="B44" s="265" t="s">
        <v>1187</v>
      </c>
      <c r="C44" s="251"/>
      <c r="D44" s="270" t="s">
        <v>1362</v>
      </c>
      <c r="E44" s="253"/>
      <c r="G44" s="251"/>
    </row>
    <row r="45" spans="1:11" ht="15" customHeight="1">
      <c r="A45" s="251"/>
      <c r="B45" s="249" t="s">
        <v>1188</v>
      </c>
      <c r="C45" s="251"/>
      <c r="D45" s="270" t="s">
        <v>1364</v>
      </c>
      <c r="F45" s="281"/>
      <c r="G45" s="251"/>
    </row>
    <row r="46" spans="1:11" ht="15" customHeight="1" thickBot="1">
      <c r="A46" s="251"/>
      <c r="B46" s="268" t="s">
        <v>1189</v>
      </c>
      <c r="C46" s="251"/>
      <c r="D46" s="270" t="s">
        <v>1389</v>
      </c>
      <c r="E46" s="251"/>
      <c r="F46" s="281"/>
      <c r="G46" s="251"/>
    </row>
    <row r="47" spans="1:11" ht="15" customHeight="1" thickBot="1">
      <c r="A47" s="235"/>
      <c r="B47" s="247" t="s">
        <v>68</v>
      </c>
      <c r="C47" s="235"/>
      <c r="D47" s="270" t="s">
        <v>1390</v>
      </c>
      <c r="E47" s="251"/>
      <c r="F47" s="281"/>
      <c r="G47" s="251"/>
    </row>
    <row r="48" spans="1:11" ht="15" customHeight="1" thickBot="1">
      <c r="A48" s="251"/>
      <c r="B48" s="248" t="s">
        <v>1190</v>
      </c>
      <c r="C48" s="251"/>
      <c r="D48" s="270" t="s">
        <v>1391</v>
      </c>
      <c r="E48" s="251"/>
      <c r="F48" s="281"/>
      <c r="G48" s="256"/>
    </row>
    <row r="49" spans="1:7" ht="15" customHeight="1" thickBot="1">
      <c r="A49" s="235"/>
      <c r="B49" s="247" t="s">
        <v>32</v>
      </c>
      <c r="C49" s="235"/>
      <c r="D49" s="247" t="s">
        <v>62</v>
      </c>
      <c r="E49" s="251"/>
      <c r="F49" s="281"/>
      <c r="G49" s="251"/>
    </row>
    <row r="50" spans="1:7" ht="15" customHeight="1" thickBot="1">
      <c r="A50" s="251"/>
      <c r="B50" s="265" t="s">
        <v>1191</v>
      </c>
      <c r="C50" s="251"/>
      <c r="D50" s="269" t="s">
        <v>1372</v>
      </c>
      <c r="E50" s="251"/>
      <c r="F50" s="281"/>
      <c r="G50" s="251"/>
    </row>
    <row r="51" spans="1:7" ht="15" customHeight="1" thickBot="1">
      <c r="A51" s="251"/>
      <c r="B51" s="268" t="s">
        <v>1192</v>
      </c>
      <c r="C51" s="251"/>
      <c r="D51" s="247" t="s">
        <v>39</v>
      </c>
      <c r="E51" s="251"/>
      <c r="G51" s="251"/>
    </row>
    <row r="52" spans="1:7" ht="15" customHeight="1" thickBot="1">
      <c r="A52" s="235"/>
      <c r="B52" s="247" t="s">
        <v>66</v>
      </c>
      <c r="C52" s="235"/>
      <c r="D52" s="270" t="s">
        <v>1354</v>
      </c>
      <c r="E52" s="251"/>
      <c r="F52" s="281"/>
      <c r="G52" s="235"/>
    </row>
    <row r="53" spans="1:7" ht="15" customHeight="1" thickBot="1">
      <c r="A53" s="251"/>
      <c r="B53" s="249" t="s">
        <v>1193</v>
      </c>
      <c r="C53" s="251"/>
      <c r="D53" s="270" t="s">
        <v>1353</v>
      </c>
      <c r="E53" s="235"/>
      <c r="F53" s="281"/>
      <c r="G53" s="251"/>
    </row>
    <row r="54" spans="1:7" ht="15" customHeight="1" thickBot="1">
      <c r="A54" s="235"/>
      <c r="B54" s="247" t="s">
        <v>1194</v>
      </c>
      <c r="C54" s="235"/>
      <c r="D54" s="270" t="s">
        <v>1215</v>
      </c>
      <c r="E54" s="253"/>
      <c r="F54" s="281"/>
      <c r="G54" s="251"/>
    </row>
    <row r="55" spans="1:7" ht="15" customHeight="1" thickBot="1">
      <c r="A55" s="251"/>
      <c r="B55" s="248" t="s">
        <v>1195</v>
      </c>
      <c r="C55" s="251"/>
      <c r="D55" s="270" t="s">
        <v>1376</v>
      </c>
      <c r="F55" s="281"/>
      <c r="G55" s="251"/>
    </row>
    <row r="56" spans="1:7" ht="15" customHeight="1" thickBot="1">
      <c r="A56" s="235"/>
      <c r="B56" s="247" t="s">
        <v>59</v>
      </c>
      <c r="C56" s="235"/>
      <c r="D56" s="270" t="s">
        <v>1377</v>
      </c>
      <c r="E56" s="235"/>
      <c r="F56" s="281"/>
      <c r="G56" s="251"/>
    </row>
    <row r="57" spans="1:7" ht="15" customHeight="1" thickBot="1">
      <c r="A57" s="251"/>
      <c r="B57" s="265" t="s">
        <v>1196</v>
      </c>
      <c r="C57" s="253"/>
      <c r="D57" s="247" t="s">
        <v>68</v>
      </c>
      <c r="E57" s="253"/>
      <c r="F57" s="281"/>
      <c r="G57" s="251"/>
    </row>
    <row r="58" spans="1:7" ht="15" customHeight="1" thickBot="1">
      <c r="A58" s="251"/>
      <c r="B58" s="268" t="s">
        <v>1197</v>
      </c>
      <c r="C58" s="235"/>
      <c r="D58" s="270" t="s">
        <v>1393</v>
      </c>
      <c r="E58" s="235"/>
      <c r="G58" s="251"/>
    </row>
    <row r="59" spans="1:7" ht="15" customHeight="1" thickBot="1">
      <c r="A59" s="235"/>
      <c r="B59" s="247" t="s">
        <v>60</v>
      </c>
      <c r="C59" s="235"/>
      <c r="D59" s="247" t="s">
        <v>32</v>
      </c>
      <c r="E59" s="253"/>
      <c r="F59" s="281"/>
      <c r="G59" s="251"/>
    </row>
    <row r="60" spans="1:7" ht="15" customHeight="1" thickBot="1">
      <c r="A60" s="251"/>
      <c r="B60" s="248" t="s">
        <v>1198</v>
      </c>
      <c r="C60" s="251"/>
      <c r="D60" s="270" t="s">
        <v>1373</v>
      </c>
      <c r="F60" s="281"/>
      <c r="G60" s="256"/>
    </row>
    <row r="61" spans="1:7" ht="15" customHeight="1" thickBot="1">
      <c r="A61" s="235"/>
      <c r="B61" s="247" t="s">
        <v>67</v>
      </c>
      <c r="C61" s="235"/>
      <c r="D61" s="270" t="s">
        <v>1374</v>
      </c>
      <c r="E61" s="235"/>
      <c r="F61" s="281"/>
      <c r="G61" s="251"/>
    </row>
    <row r="62" spans="1:7" ht="15" customHeight="1" thickBot="1">
      <c r="A62" s="253"/>
      <c r="B62" s="250" t="s">
        <v>1052</v>
      </c>
      <c r="C62" s="253"/>
      <c r="D62" s="270" t="s">
        <v>1375</v>
      </c>
      <c r="E62" s="253"/>
      <c r="F62" s="281"/>
      <c r="G62" s="251"/>
    </row>
    <row r="63" spans="1:7" ht="15" customHeight="1" thickBot="1">
      <c r="A63" s="235"/>
      <c r="B63" s="247" t="s">
        <v>82</v>
      </c>
      <c r="C63" s="235"/>
      <c r="D63" s="247" t="s">
        <v>1473</v>
      </c>
      <c r="E63" s="235"/>
      <c r="F63" s="281"/>
      <c r="G63" s="251"/>
    </row>
    <row r="64" spans="1:7" ht="15" customHeight="1" thickBot="1">
      <c r="A64" s="253"/>
      <c r="B64" s="250" t="s">
        <v>1053</v>
      </c>
      <c r="C64" s="253"/>
      <c r="D64" s="270" t="s">
        <v>1392</v>
      </c>
      <c r="E64" s="253"/>
      <c r="F64" s="281"/>
      <c r="G64" s="235"/>
    </row>
    <row r="65" spans="1:7" ht="15" customHeight="1" thickTop="1" thickBot="1">
      <c r="B65" s="260" t="s">
        <v>1232</v>
      </c>
      <c r="D65" s="260" t="s">
        <v>1406</v>
      </c>
    </row>
    <row r="66" spans="1:7" ht="15" customHeight="1" thickTop="1">
      <c r="A66" s="251"/>
      <c r="B66" s="251"/>
      <c r="C66" s="251"/>
      <c r="D66" s="281"/>
      <c r="E66" s="251"/>
      <c r="F66" s="281"/>
      <c r="G66" s="251"/>
    </row>
    <row r="67" spans="1:7" ht="15" customHeight="1">
      <c r="A67" s="251"/>
      <c r="B67" s="251"/>
      <c r="C67" s="251"/>
      <c r="D67" s="281"/>
      <c r="E67" s="251"/>
      <c r="F67" s="281"/>
      <c r="G67" s="251"/>
    </row>
    <row r="68" spans="1:7" ht="15" customHeight="1">
      <c r="A68" s="251"/>
      <c r="B68" s="251"/>
      <c r="C68" s="251"/>
      <c r="D68" s="281"/>
      <c r="E68" s="251"/>
      <c r="F68" s="281"/>
      <c r="G68" s="251"/>
    </row>
    <row r="69" spans="1:7" ht="15" customHeight="1">
      <c r="A69" s="251"/>
      <c r="B69" s="251"/>
      <c r="C69" s="251"/>
      <c r="D69" s="281"/>
      <c r="E69" s="251"/>
      <c r="F69" s="281"/>
      <c r="G69" s="251"/>
    </row>
    <row r="70" spans="1:7" ht="15" customHeight="1">
      <c r="A70" s="251"/>
      <c r="B70" s="251"/>
      <c r="C70" s="251"/>
      <c r="D70" s="281"/>
      <c r="E70" s="251"/>
      <c r="F70" s="281"/>
      <c r="G70" s="251"/>
    </row>
    <row r="71" spans="1:7" ht="15" customHeight="1">
      <c r="A71" s="251"/>
      <c r="B71" s="251"/>
      <c r="C71" s="251"/>
      <c r="D71" s="281"/>
      <c r="E71" s="251"/>
      <c r="F71" s="281"/>
      <c r="G71" s="251"/>
    </row>
    <row r="72" spans="1:7" ht="25.15" customHeight="1" thickBot="1">
      <c r="A72" s="251"/>
      <c r="B72" s="251"/>
      <c r="C72" s="251"/>
      <c r="D72" s="281"/>
      <c r="E72" s="235"/>
      <c r="F72" s="281"/>
      <c r="G72" s="235"/>
    </row>
    <row r="73" spans="1:7" ht="25.15" customHeight="1">
      <c r="B73" s="734" t="s">
        <v>1605</v>
      </c>
      <c r="C73" s="735"/>
      <c r="D73" s="735"/>
      <c r="E73" s="735"/>
      <c r="F73" s="390" t="s">
        <v>1606</v>
      </c>
    </row>
    <row r="74" spans="1:7" ht="25.15" customHeight="1" thickBot="1">
      <c r="B74" s="736"/>
      <c r="C74" s="737"/>
      <c r="D74" s="737"/>
      <c r="E74" s="737"/>
      <c r="F74" s="333" t="s">
        <v>1607</v>
      </c>
    </row>
    <row r="75" spans="1:7" ht="34.9" customHeight="1">
      <c r="A75" s="254"/>
      <c r="B75" s="738" t="s">
        <v>1234</v>
      </c>
      <c r="C75" s="254"/>
      <c r="D75" s="738" t="s">
        <v>1263</v>
      </c>
      <c r="F75" s="738" t="s">
        <v>1419</v>
      </c>
      <c r="G75" s="254"/>
    </row>
    <row r="76" spans="1:7" ht="16.899999999999999" customHeight="1" thickBot="1">
      <c r="A76" s="255"/>
      <c r="B76" s="739"/>
      <c r="C76" s="255"/>
      <c r="D76" s="739"/>
      <c r="F76" s="739"/>
      <c r="G76" s="255"/>
    </row>
    <row r="77" spans="1:7" ht="15" customHeight="1" thickBot="1">
      <c r="A77" s="256"/>
      <c r="B77" s="247" t="s">
        <v>185</v>
      </c>
      <c r="C77" s="256"/>
      <c r="D77" s="247" t="s">
        <v>185</v>
      </c>
      <c r="F77" s="302" t="s">
        <v>1071</v>
      </c>
      <c r="G77" s="256"/>
    </row>
    <row r="78" spans="1:7" ht="15" customHeight="1">
      <c r="A78" s="251"/>
      <c r="B78" s="269" t="s">
        <v>1200</v>
      </c>
      <c r="C78" s="251"/>
      <c r="D78" s="269" t="s">
        <v>1235</v>
      </c>
      <c r="F78" s="304" t="s">
        <v>1467</v>
      </c>
      <c r="G78" s="251"/>
    </row>
    <row r="79" spans="1:7" ht="15" customHeight="1">
      <c r="A79" s="251"/>
      <c r="B79" s="270" t="s">
        <v>1201</v>
      </c>
      <c r="C79" s="251"/>
      <c r="D79" s="270" t="s">
        <v>1236</v>
      </c>
      <c r="F79" s="305" t="s">
        <v>1466</v>
      </c>
      <c r="G79" s="251"/>
    </row>
    <row r="80" spans="1:7" ht="15" customHeight="1">
      <c r="A80" s="251"/>
      <c r="B80" s="270" t="s">
        <v>1202</v>
      </c>
      <c r="C80" s="251"/>
      <c r="D80" s="270" t="s">
        <v>1237</v>
      </c>
      <c r="F80" s="305" t="s">
        <v>1464</v>
      </c>
      <c r="G80" s="251"/>
    </row>
    <row r="81" spans="1:7" ht="15" customHeight="1">
      <c r="A81" s="251"/>
      <c r="B81" s="270" t="s">
        <v>1203</v>
      </c>
      <c r="C81" s="251"/>
      <c r="D81" s="270" t="s">
        <v>1238</v>
      </c>
      <c r="F81" s="305" t="s">
        <v>1465</v>
      </c>
      <c r="G81" s="251"/>
    </row>
    <row r="82" spans="1:7" ht="15" customHeight="1" thickBot="1">
      <c r="A82" s="252"/>
      <c r="B82" s="271" t="s">
        <v>1204</v>
      </c>
      <c r="C82" s="252"/>
      <c r="D82" s="270" t="s">
        <v>1239</v>
      </c>
      <c r="F82" s="305" t="s">
        <v>1463</v>
      </c>
      <c r="G82" s="252"/>
    </row>
    <row r="83" spans="1:7" ht="15" customHeight="1" thickBot="1">
      <c r="A83" s="252"/>
      <c r="B83" s="247" t="s">
        <v>56</v>
      </c>
      <c r="C83" s="252"/>
      <c r="D83" s="270" t="s">
        <v>1203</v>
      </c>
      <c r="F83" s="305" t="s">
        <v>1461</v>
      </c>
      <c r="G83" s="252"/>
    </row>
    <row r="84" spans="1:7" ht="15" customHeight="1" thickBot="1">
      <c r="A84" s="252"/>
      <c r="B84" s="258" t="s">
        <v>1205</v>
      </c>
      <c r="C84" s="252"/>
      <c r="D84" s="270" t="s">
        <v>1204</v>
      </c>
      <c r="F84" s="305" t="s">
        <v>1462</v>
      </c>
      <c r="G84" s="252"/>
    </row>
    <row r="85" spans="1:7" ht="15" customHeight="1" thickBot="1">
      <c r="A85" s="251"/>
      <c r="B85" s="247" t="s">
        <v>38</v>
      </c>
      <c r="C85" s="251"/>
      <c r="D85" s="270" t="s">
        <v>1240</v>
      </c>
      <c r="F85" s="305" t="s">
        <v>1460</v>
      </c>
      <c r="G85" s="251"/>
    </row>
    <row r="86" spans="1:7" ht="15" customHeight="1">
      <c r="A86" s="251"/>
      <c r="B86" s="269" t="s">
        <v>1206</v>
      </c>
      <c r="C86" s="251"/>
      <c r="D86" s="270" t="s">
        <v>1241</v>
      </c>
      <c r="F86" s="305" t="s">
        <v>1459</v>
      </c>
      <c r="G86" s="251"/>
    </row>
    <row r="87" spans="1:7" ht="15" customHeight="1">
      <c r="A87" s="251"/>
      <c r="B87" s="270" t="s">
        <v>1207</v>
      </c>
      <c r="C87" s="251"/>
      <c r="D87" s="270" t="s">
        <v>1242</v>
      </c>
      <c r="F87" s="305" t="s">
        <v>1458</v>
      </c>
      <c r="G87" s="251"/>
    </row>
    <row r="88" spans="1:7" ht="15" customHeight="1" thickBot="1">
      <c r="A88" s="251"/>
      <c r="B88" s="270" t="s">
        <v>1208</v>
      </c>
      <c r="C88" s="251"/>
      <c r="D88" s="271" t="s">
        <v>1243</v>
      </c>
      <c r="F88" s="305" t="s">
        <v>1444</v>
      </c>
      <c r="G88" s="251"/>
    </row>
    <row r="89" spans="1:7" ht="15" customHeight="1" thickBot="1">
      <c r="A89" s="251"/>
      <c r="B89" s="270" t="s">
        <v>1209</v>
      </c>
      <c r="C89" s="251"/>
      <c r="D89" s="247" t="s">
        <v>56</v>
      </c>
      <c r="F89" s="305" t="s">
        <v>1457</v>
      </c>
      <c r="G89" s="251"/>
    </row>
    <row r="90" spans="1:7" ht="15" customHeight="1">
      <c r="A90" s="251"/>
      <c r="B90" s="270" t="s">
        <v>1210</v>
      </c>
      <c r="C90" s="251"/>
      <c r="D90" s="269" t="s">
        <v>1244</v>
      </c>
      <c r="F90" s="305" t="s">
        <v>1445</v>
      </c>
      <c r="G90" s="251"/>
    </row>
    <row r="91" spans="1:7" ht="15" customHeight="1" thickBot="1">
      <c r="A91" s="251"/>
      <c r="B91" s="270" t="s">
        <v>1211</v>
      </c>
      <c r="C91" s="251"/>
      <c r="D91" s="271" t="s">
        <v>1245</v>
      </c>
      <c r="F91" s="305" t="s">
        <v>1446</v>
      </c>
      <c r="G91" s="251"/>
    </row>
    <row r="92" spans="1:7" ht="15" customHeight="1" thickBot="1">
      <c r="A92" s="251"/>
      <c r="B92" s="271" t="s">
        <v>1212</v>
      </c>
      <c r="C92" s="251"/>
      <c r="D92" s="247" t="s">
        <v>38</v>
      </c>
      <c r="F92" s="305" t="s">
        <v>1456</v>
      </c>
      <c r="G92" s="251"/>
    </row>
    <row r="93" spans="1:7" ht="15" customHeight="1" thickBot="1">
      <c r="A93" s="251"/>
      <c r="B93" s="247" t="s">
        <v>62</v>
      </c>
      <c r="C93" s="251"/>
      <c r="D93" s="269" t="s">
        <v>1206</v>
      </c>
      <c r="F93" s="305" t="s">
        <v>1454</v>
      </c>
      <c r="G93" s="251"/>
    </row>
    <row r="94" spans="1:7" ht="15" customHeight="1" thickBot="1">
      <c r="A94" s="251"/>
      <c r="B94" s="258" t="s">
        <v>1213</v>
      </c>
      <c r="C94" s="251"/>
      <c r="D94" s="270" t="s">
        <v>1246</v>
      </c>
      <c r="F94" s="305" t="s">
        <v>1455</v>
      </c>
      <c r="G94" s="251"/>
    </row>
    <row r="95" spans="1:7" ht="15" customHeight="1" thickBot="1">
      <c r="A95" s="256"/>
      <c r="B95" s="247" t="s">
        <v>39</v>
      </c>
      <c r="C95" s="257"/>
      <c r="D95" s="301" t="s">
        <v>1247</v>
      </c>
      <c r="F95" s="305" t="s">
        <v>1453</v>
      </c>
      <c r="G95" s="256"/>
    </row>
    <row r="96" spans="1:7" ht="15" customHeight="1">
      <c r="A96" s="251"/>
      <c r="B96" s="269" t="s">
        <v>1214</v>
      </c>
      <c r="C96" s="251"/>
      <c r="D96" s="301" t="s">
        <v>1248</v>
      </c>
      <c r="F96" s="305" t="s">
        <v>1452</v>
      </c>
      <c r="G96" s="251"/>
    </row>
    <row r="97" spans="1:9" ht="15" customHeight="1">
      <c r="A97" s="251"/>
      <c r="B97" s="270" t="s">
        <v>1215</v>
      </c>
      <c r="C97" s="251"/>
      <c r="D97" s="270" t="s">
        <v>1249</v>
      </c>
      <c r="F97" s="305" t="s">
        <v>1451</v>
      </c>
      <c r="G97" s="251"/>
    </row>
    <row r="98" spans="1:9" ht="15" customHeight="1">
      <c r="A98" s="251"/>
      <c r="B98" s="270" t="s">
        <v>1216</v>
      </c>
      <c r="C98" s="251"/>
      <c r="D98" s="270" t="s">
        <v>1250</v>
      </c>
      <c r="F98" s="305" t="s">
        <v>1450</v>
      </c>
      <c r="G98" s="251"/>
    </row>
    <row r="99" spans="1:9" ht="15" customHeight="1" thickBot="1">
      <c r="A99" s="235"/>
      <c r="B99" s="271" t="s">
        <v>1217</v>
      </c>
      <c r="C99" s="235"/>
      <c r="D99" s="270" t="s">
        <v>1251</v>
      </c>
      <c r="F99" s="305" t="s">
        <v>1448</v>
      </c>
      <c r="G99" s="235"/>
    </row>
    <row r="100" spans="1:9" ht="15" customHeight="1" thickBot="1">
      <c r="A100" s="251"/>
      <c r="B100" s="247" t="s">
        <v>32</v>
      </c>
      <c r="C100" s="251"/>
      <c r="D100" s="271" t="s">
        <v>1186</v>
      </c>
      <c r="F100" s="305" t="s">
        <v>1449</v>
      </c>
      <c r="G100" s="251"/>
    </row>
    <row r="101" spans="1:9" ht="15" customHeight="1" thickBot="1">
      <c r="A101" s="251"/>
      <c r="B101" s="269" t="s">
        <v>1218</v>
      </c>
      <c r="C101" s="251"/>
      <c r="D101" s="247" t="s">
        <v>62</v>
      </c>
      <c r="F101" s="306" t="s">
        <v>1447</v>
      </c>
      <c r="G101" s="251"/>
    </row>
    <row r="102" spans="1:9" ht="15" customHeight="1" thickBot="1">
      <c r="A102" s="235"/>
      <c r="B102" s="270" t="s">
        <v>1219</v>
      </c>
      <c r="C102" s="235"/>
      <c r="D102" s="269" t="s">
        <v>1252</v>
      </c>
      <c r="F102" s="303" t="s">
        <v>1468</v>
      </c>
      <c r="G102" s="235"/>
    </row>
    <row r="103" spans="1:9" ht="15" customHeight="1" thickTop="1" thickBot="1">
      <c r="A103" s="251"/>
      <c r="B103" s="271" t="s">
        <v>1220</v>
      </c>
      <c r="C103" s="251"/>
      <c r="D103" s="271" t="s">
        <v>1253</v>
      </c>
      <c r="G103" s="251"/>
      <c r="I103" s="280"/>
    </row>
    <row r="104" spans="1:9" ht="15" customHeight="1" thickBot="1">
      <c r="A104" s="251"/>
      <c r="B104" s="247" t="s">
        <v>66</v>
      </c>
      <c r="C104" s="251"/>
      <c r="D104" s="247" t="s">
        <v>39</v>
      </c>
      <c r="G104" s="251"/>
    </row>
    <row r="105" spans="1:9" ht="15" customHeight="1" thickBot="1">
      <c r="A105" s="251"/>
      <c r="B105" s="258" t="s">
        <v>1221</v>
      </c>
      <c r="C105" s="251"/>
      <c r="D105" s="269" t="s">
        <v>1254</v>
      </c>
      <c r="G105" s="251"/>
    </row>
    <row r="106" spans="1:9" ht="15" customHeight="1" thickBot="1">
      <c r="A106" s="251"/>
      <c r="B106" s="247" t="s">
        <v>477</v>
      </c>
      <c r="C106" s="251"/>
      <c r="D106" s="270" t="s">
        <v>1255</v>
      </c>
      <c r="G106" s="251"/>
    </row>
    <row r="107" spans="1:9" ht="15" customHeight="1" thickBot="1">
      <c r="A107" s="251"/>
      <c r="B107" s="258" t="s">
        <v>1222</v>
      </c>
      <c r="C107" s="251"/>
      <c r="D107" s="270" t="s">
        <v>1256</v>
      </c>
      <c r="G107" s="251"/>
    </row>
    <row r="108" spans="1:9" ht="15" customHeight="1" thickBot="1">
      <c r="A108" s="235"/>
      <c r="B108" s="247" t="s">
        <v>59</v>
      </c>
      <c r="C108" s="261"/>
      <c r="D108" s="271" t="s">
        <v>1257</v>
      </c>
      <c r="G108" s="235"/>
    </row>
    <row r="109" spans="1:9" ht="15" customHeight="1" thickBot="1">
      <c r="A109" s="251"/>
      <c r="B109" s="269" t="s">
        <v>1223</v>
      </c>
      <c r="C109" s="251"/>
      <c r="D109" s="292" t="s">
        <v>68</v>
      </c>
      <c r="G109" s="251"/>
    </row>
    <row r="110" spans="1:9" ht="15" customHeight="1" thickBot="1">
      <c r="A110" s="251"/>
      <c r="B110" s="272"/>
      <c r="C110" s="248"/>
      <c r="D110" s="293" t="s">
        <v>1258</v>
      </c>
      <c r="G110" s="251"/>
    </row>
    <row r="111" spans="1:9" ht="15" customHeight="1" thickBot="1">
      <c r="A111" s="251"/>
      <c r="B111" s="251"/>
      <c r="C111" s="251"/>
      <c r="D111" s="281"/>
      <c r="E111" s="251"/>
      <c r="F111" s="281"/>
      <c r="G111" s="251"/>
    </row>
    <row r="112" spans="1:9" ht="25.15" customHeight="1">
      <c r="B112" s="734" t="s">
        <v>1605</v>
      </c>
      <c r="C112" s="735"/>
      <c r="D112" s="735"/>
      <c r="E112" s="735"/>
      <c r="F112" s="390" t="s">
        <v>1606</v>
      </c>
    </row>
    <row r="113" spans="1:12" ht="25.15" customHeight="1" thickBot="1">
      <c r="B113" s="736"/>
      <c r="C113" s="737"/>
      <c r="D113" s="737"/>
      <c r="E113" s="737"/>
      <c r="F113" s="333" t="s">
        <v>1607</v>
      </c>
    </row>
    <row r="114" spans="1:12" ht="25.15" customHeight="1" thickBot="1">
      <c r="A114" s="251"/>
      <c r="B114" s="314" t="s">
        <v>1266</v>
      </c>
      <c r="D114" s="316" t="s">
        <v>1267</v>
      </c>
      <c r="E114" s="251"/>
      <c r="G114" s="3"/>
      <c r="J114"/>
      <c r="K114"/>
      <c r="L114"/>
    </row>
    <row r="115" spans="1:12" ht="15" customHeight="1" thickBot="1">
      <c r="A115" s="235"/>
      <c r="B115" s="294" t="s">
        <v>60</v>
      </c>
      <c r="D115" s="247" t="s">
        <v>32</v>
      </c>
      <c r="E115" s="235"/>
      <c r="G115" s="3"/>
      <c r="H115" s="262"/>
      <c r="J115"/>
      <c r="K115"/>
      <c r="L115"/>
    </row>
    <row r="116" spans="1:12" ht="15" customHeight="1">
      <c r="A116" s="251"/>
      <c r="B116" s="297" t="s">
        <v>1224</v>
      </c>
      <c r="D116" s="269" t="s">
        <v>1259</v>
      </c>
      <c r="E116" s="251"/>
      <c r="G116" s="3"/>
      <c r="J116"/>
      <c r="K116"/>
      <c r="L116"/>
    </row>
    <row r="117" spans="1:12" ht="15" customHeight="1" thickBot="1">
      <c r="A117" s="251"/>
      <c r="B117" s="298" t="s">
        <v>1225</v>
      </c>
      <c r="D117" s="271" t="s">
        <v>1260</v>
      </c>
      <c r="E117" s="251"/>
      <c r="G117" s="3"/>
      <c r="J117"/>
      <c r="K117"/>
      <c r="L117"/>
    </row>
    <row r="118" spans="1:12" ht="15" customHeight="1" thickBot="1">
      <c r="A118" s="251"/>
      <c r="B118" s="299" t="s">
        <v>1226</v>
      </c>
      <c r="D118" s="247" t="s">
        <v>66</v>
      </c>
      <c r="E118" s="251"/>
      <c r="G118" s="3"/>
      <c r="K118"/>
      <c r="L118"/>
    </row>
    <row r="119" spans="1:12" ht="15" customHeight="1" thickBot="1">
      <c r="A119" s="235"/>
      <c r="B119" s="294" t="s">
        <v>478</v>
      </c>
      <c r="D119" s="269" t="s">
        <v>1261</v>
      </c>
      <c r="E119" s="235"/>
      <c r="G119" s="3"/>
      <c r="K119"/>
      <c r="L119"/>
    </row>
    <row r="120" spans="1:12" ht="15" customHeight="1" thickBot="1">
      <c r="A120" s="251"/>
      <c r="B120" s="295" t="s">
        <v>1227</v>
      </c>
      <c r="D120" s="317" t="s">
        <v>1262</v>
      </c>
      <c r="E120" s="251"/>
      <c r="G120" s="3"/>
      <c r="K120"/>
      <c r="L120"/>
    </row>
    <row r="121" spans="1:12" ht="15" customHeight="1" thickTop="1" thickBot="1">
      <c r="A121" s="235"/>
      <c r="B121" s="294" t="s">
        <v>67</v>
      </c>
      <c r="D121" s="259" t="s">
        <v>1264</v>
      </c>
      <c r="E121" s="235"/>
      <c r="G121" s="3"/>
      <c r="K121"/>
      <c r="L121"/>
    </row>
    <row r="122" spans="1:12" ht="15" customHeight="1" thickBot="1">
      <c r="A122" s="251"/>
      <c r="B122" s="295" t="s">
        <v>1228</v>
      </c>
      <c r="D122" s="251"/>
      <c r="E122" s="3"/>
      <c r="F122" s="251"/>
      <c r="G122" s="3"/>
      <c r="L122"/>
    </row>
    <row r="123" spans="1:12" ht="15" customHeight="1" thickBot="1">
      <c r="A123" s="251"/>
      <c r="B123" s="294" t="s">
        <v>63</v>
      </c>
      <c r="D123" s="251"/>
      <c r="E123" s="3"/>
      <c r="F123" s="251"/>
      <c r="G123" s="3"/>
      <c r="L123"/>
    </row>
    <row r="124" spans="1:12" ht="15" customHeight="1">
      <c r="A124" s="235"/>
      <c r="B124" s="297" t="s">
        <v>1229</v>
      </c>
      <c r="D124" s="235"/>
      <c r="E124" s="3"/>
      <c r="F124" s="235"/>
      <c r="G124" s="3"/>
      <c r="L124"/>
    </row>
    <row r="125" spans="1:12" ht="15" customHeight="1" thickBot="1">
      <c r="A125" s="251"/>
      <c r="B125" s="299" t="s">
        <v>1230</v>
      </c>
      <c r="D125" s="251"/>
      <c r="E125" s="3"/>
      <c r="F125" s="251"/>
      <c r="G125" s="3"/>
      <c r="L125"/>
    </row>
    <row r="126" spans="1:12" ht="15" customHeight="1" thickBot="1">
      <c r="A126" s="235"/>
      <c r="B126" s="294" t="s">
        <v>82</v>
      </c>
      <c r="D126" s="235"/>
      <c r="E126" s="3"/>
      <c r="F126" s="235"/>
      <c r="G126" s="3"/>
      <c r="L126"/>
    </row>
    <row r="127" spans="1:12" ht="15" customHeight="1" thickBot="1">
      <c r="A127" s="251"/>
      <c r="B127" s="315" t="s">
        <v>1231</v>
      </c>
      <c r="D127" s="251"/>
      <c r="E127" s="3"/>
      <c r="F127" s="251"/>
      <c r="G127" s="3"/>
      <c r="L127"/>
    </row>
    <row r="128" spans="1:12" ht="15" customHeight="1" thickTop="1" thickBot="1">
      <c r="A128" s="235"/>
      <c r="B128" s="296" t="s">
        <v>1233</v>
      </c>
      <c r="D128" s="235"/>
      <c r="E128" s="3"/>
      <c r="F128" s="235"/>
      <c r="G128" s="3"/>
      <c r="L128"/>
    </row>
    <row r="129" spans="1:12" ht="15" customHeight="1" thickTop="1">
      <c r="D129" s="28"/>
      <c r="E129" s="3"/>
      <c r="F129" s="28"/>
      <c r="G129" s="3"/>
      <c r="L129"/>
    </row>
    <row r="130" spans="1:12" ht="15" customHeight="1"/>
    <row r="131" spans="1:12" ht="15" customHeight="1" thickBot="1"/>
    <row r="132" spans="1:12" ht="25.15" customHeight="1">
      <c r="B132" s="734" t="s">
        <v>1605</v>
      </c>
      <c r="C132" s="735"/>
      <c r="D132" s="735"/>
      <c r="E132" s="735"/>
      <c r="F132" s="390" t="s">
        <v>1606</v>
      </c>
    </row>
    <row r="133" spans="1:12" ht="25.15" customHeight="1" thickBot="1">
      <c r="B133" s="736"/>
      <c r="C133" s="737"/>
      <c r="D133" s="737"/>
      <c r="E133" s="737"/>
      <c r="F133" s="333" t="s">
        <v>1607</v>
      </c>
    </row>
    <row r="134" spans="1:12" ht="34.9" customHeight="1" thickTop="1" thickBot="1">
      <c r="A134" s="254"/>
      <c r="B134" s="311" t="s">
        <v>1276</v>
      </c>
      <c r="C134" s="254"/>
      <c r="D134" s="309" t="s">
        <v>1305</v>
      </c>
      <c r="E134" s="254"/>
      <c r="F134" s="309" t="s">
        <v>1324</v>
      </c>
      <c r="G134" s="254"/>
    </row>
    <row r="135" spans="1:12" ht="15" customHeight="1" thickBot="1">
      <c r="B135" s="247" t="s">
        <v>105</v>
      </c>
      <c r="D135" s="247" t="s">
        <v>517</v>
      </c>
      <c r="F135" s="247" t="s">
        <v>185</v>
      </c>
    </row>
    <row r="136" spans="1:12" ht="15" customHeight="1">
      <c r="B136" s="265" t="s">
        <v>1268</v>
      </c>
      <c r="D136" s="274" t="s">
        <v>1277</v>
      </c>
      <c r="F136" s="327" t="s">
        <v>1306</v>
      </c>
    </row>
    <row r="137" spans="1:12" ht="15" customHeight="1" thickBot="1">
      <c r="B137" s="266" t="s">
        <v>1269</v>
      </c>
      <c r="D137" s="318" t="s">
        <v>1278</v>
      </c>
      <c r="F137" s="328" t="s">
        <v>1307</v>
      </c>
    </row>
    <row r="138" spans="1:12" ht="15" customHeight="1" thickBot="1">
      <c r="B138" s="266" t="s">
        <v>1270</v>
      </c>
      <c r="D138" s="247" t="s">
        <v>185</v>
      </c>
      <c r="F138" s="247" t="s">
        <v>56</v>
      </c>
    </row>
    <row r="139" spans="1:12" ht="15" customHeight="1" thickBot="1">
      <c r="B139" s="266" t="s">
        <v>1271</v>
      </c>
      <c r="D139" s="276" t="s">
        <v>1279</v>
      </c>
      <c r="F139" s="268" t="s">
        <v>1076</v>
      </c>
    </row>
    <row r="140" spans="1:12" ht="15" customHeight="1" thickBot="1">
      <c r="B140" s="249" t="s">
        <v>1272</v>
      </c>
      <c r="D140" s="277" t="s">
        <v>1072</v>
      </c>
      <c r="F140" s="247" t="s">
        <v>38</v>
      </c>
    </row>
    <row r="141" spans="1:12" ht="15" customHeight="1">
      <c r="B141" s="312" t="s">
        <v>1273</v>
      </c>
      <c r="D141" s="278" t="s">
        <v>1280</v>
      </c>
      <c r="F141" s="274" t="s">
        <v>1286</v>
      </c>
    </row>
    <row r="142" spans="1:12" ht="15" customHeight="1" thickBot="1">
      <c r="B142" s="273" t="s">
        <v>1274</v>
      </c>
      <c r="D142" s="278" t="s">
        <v>1281</v>
      </c>
      <c r="F142" s="270" t="s">
        <v>1308</v>
      </c>
    </row>
    <row r="143" spans="1:12" ht="15" customHeight="1" thickTop="1" thickBot="1">
      <c r="B143" s="260" t="s">
        <v>1275</v>
      </c>
      <c r="D143" s="278" t="s">
        <v>1282</v>
      </c>
      <c r="F143" s="270" t="s">
        <v>1309</v>
      </c>
    </row>
    <row r="144" spans="1:12" ht="15" customHeight="1" thickTop="1">
      <c r="D144" s="278" t="s">
        <v>1283</v>
      </c>
      <c r="F144" s="270" t="s">
        <v>1310</v>
      </c>
    </row>
    <row r="145" spans="4:6" ht="15" customHeight="1" thickBot="1">
      <c r="D145" s="318" t="s">
        <v>1284</v>
      </c>
      <c r="F145" s="270" t="s">
        <v>1311</v>
      </c>
    </row>
    <row r="146" spans="4:6" ht="15" customHeight="1" thickBot="1">
      <c r="D146" s="247" t="s">
        <v>56</v>
      </c>
      <c r="F146" s="270" t="s">
        <v>1312</v>
      </c>
    </row>
    <row r="147" spans="4:6" ht="15" customHeight="1" thickBot="1">
      <c r="D147" s="276" t="s">
        <v>1075</v>
      </c>
      <c r="F147" s="267" t="s">
        <v>1080</v>
      </c>
    </row>
    <row r="148" spans="4:6" ht="15" customHeight="1" thickBot="1">
      <c r="D148" s="326" t="s">
        <v>1285</v>
      </c>
      <c r="F148" s="247" t="s">
        <v>62</v>
      </c>
    </row>
    <row r="149" spans="4:6" ht="15" customHeight="1" thickBot="1">
      <c r="D149" s="247" t="s">
        <v>38</v>
      </c>
      <c r="F149" s="269" t="s">
        <v>1313</v>
      </c>
    </row>
    <row r="150" spans="4:6" ht="15" customHeight="1" thickBot="1">
      <c r="D150" s="274" t="s">
        <v>1286</v>
      </c>
      <c r="F150" s="267" t="s">
        <v>1082</v>
      </c>
    </row>
    <row r="151" spans="4:6" ht="15" customHeight="1" thickBot="1">
      <c r="D151" s="278" t="s">
        <v>1287</v>
      </c>
      <c r="F151" s="247" t="s">
        <v>39</v>
      </c>
    </row>
    <row r="152" spans="4:6" ht="15" customHeight="1">
      <c r="D152" s="278" t="s">
        <v>1288</v>
      </c>
      <c r="F152" s="274" t="s">
        <v>1214</v>
      </c>
    </row>
    <row r="153" spans="4:6" ht="15" customHeight="1" thickBot="1">
      <c r="D153" s="278" t="s">
        <v>1289</v>
      </c>
      <c r="F153" s="318" t="s">
        <v>1215</v>
      </c>
    </row>
    <row r="154" spans="4:6" ht="15" customHeight="1" thickBot="1">
      <c r="D154" s="278" t="s">
        <v>1290</v>
      </c>
      <c r="F154" s="247" t="s">
        <v>32</v>
      </c>
    </row>
    <row r="155" spans="4:6" ht="15" customHeight="1">
      <c r="D155" s="278" t="s">
        <v>1291</v>
      </c>
      <c r="F155" s="269" t="s">
        <v>1314</v>
      </c>
    </row>
    <row r="156" spans="4:6" ht="15" customHeight="1" thickBot="1">
      <c r="D156" s="278" t="s">
        <v>1292</v>
      </c>
      <c r="F156" s="272" t="s">
        <v>1315</v>
      </c>
    </row>
    <row r="157" spans="4:6" ht="15" customHeight="1" thickBot="1">
      <c r="D157" s="278" t="s">
        <v>1293</v>
      </c>
      <c r="F157" s="247" t="s">
        <v>66</v>
      </c>
    </row>
    <row r="158" spans="4:6" ht="15" customHeight="1" thickBot="1">
      <c r="D158" s="278" t="s">
        <v>1294</v>
      </c>
      <c r="F158" s="258" t="s">
        <v>1261</v>
      </c>
    </row>
    <row r="159" spans="4:6" ht="15" customHeight="1" thickBot="1">
      <c r="D159" s="318" t="s">
        <v>1295</v>
      </c>
      <c r="F159" s="247" t="s">
        <v>1194</v>
      </c>
    </row>
    <row r="160" spans="4:6" ht="15" customHeight="1" thickBot="1">
      <c r="D160" s="247" t="s">
        <v>62</v>
      </c>
      <c r="F160" s="248" t="s">
        <v>1195</v>
      </c>
    </row>
    <row r="161" spans="2:7" ht="15" customHeight="1" thickBot="1">
      <c r="D161" s="258" t="s">
        <v>1252</v>
      </c>
      <c r="F161" s="247" t="s">
        <v>477</v>
      </c>
    </row>
    <row r="162" spans="2:7" ht="15" customHeight="1" thickBot="1">
      <c r="D162" s="247" t="s">
        <v>39</v>
      </c>
      <c r="F162" s="258" t="s">
        <v>1316</v>
      </c>
    </row>
    <row r="163" spans="2:7" ht="15" customHeight="1" thickBot="1">
      <c r="D163" s="274" t="s">
        <v>1296</v>
      </c>
      <c r="F163" s="247" t="s">
        <v>59</v>
      </c>
    </row>
    <row r="164" spans="2:7" ht="15" customHeight="1" thickBot="1">
      <c r="D164" s="278" t="s">
        <v>1297</v>
      </c>
      <c r="F164" s="258" t="s">
        <v>1317</v>
      </c>
    </row>
    <row r="165" spans="2:7" ht="15" customHeight="1" thickBot="1">
      <c r="D165" s="278" t="s">
        <v>1255</v>
      </c>
      <c r="F165" s="247" t="s">
        <v>60</v>
      </c>
    </row>
    <row r="166" spans="2:7" ht="15" customHeight="1">
      <c r="D166" s="278" t="s">
        <v>1256</v>
      </c>
      <c r="F166" s="269" t="s">
        <v>1318</v>
      </c>
    </row>
    <row r="167" spans="2:7" ht="15" customHeight="1">
      <c r="D167" s="278" t="s">
        <v>1298</v>
      </c>
      <c r="F167" s="270" t="s">
        <v>1319</v>
      </c>
    </row>
    <row r="168" spans="2:7" ht="15" customHeight="1" thickBot="1">
      <c r="D168" s="318" t="s">
        <v>1299</v>
      </c>
      <c r="F168" s="320"/>
    </row>
    <row r="169" spans="2:7" ht="15" customHeight="1" thickBot="1">
      <c r="D169"/>
      <c r="F169" s="334"/>
    </row>
    <row r="170" spans="2:7" ht="25.15" customHeight="1">
      <c r="B170" s="734" t="s">
        <v>1605</v>
      </c>
      <c r="C170" s="735"/>
      <c r="D170" s="735"/>
      <c r="E170" s="735"/>
      <c r="F170" s="390" t="s">
        <v>1606</v>
      </c>
    </row>
    <row r="171" spans="2:7" ht="25.15" customHeight="1" thickBot="1">
      <c r="B171" s="736"/>
      <c r="C171" s="737"/>
      <c r="D171" s="737"/>
      <c r="E171" s="737"/>
      <c r="F171" s="333" t="s">
        <v>1607</v>
      </c>
    </row>
    <row r="172" spans="2:7" ht="25.15" customHeight="1" thickBot="1">
      <c r="D172" s="264" t="s">
        <v>1325</v>
      </c>
      <c r="E172" s="251"/>
      <c r="F172" s="316" t="s">
        <v>1326</v>
      </c>
      <c r="G172" s="251"/>
    </row>
    <row r="173" spans="2:7" ht="15" customHeight="1" thickBot="1">
      <c r="D173" s="247" t="s">
        <v>32</v>
      </c>
      <c r="F173" s="247" t="s">
        <v>67</v>
      </c>
    </row>
    <row r="174" spans="2:7" ht="15" customHeight="1" thickBot="1">
      <c r="D174" s="274" t="s">
        <v>1300</v>
      </c>
      <c r="F174" s="258" t="s">
        <v>1320</v>
      </c>
    </row>
    <row r="175" spans="2:7" ht="15" customHeight="1" thickBot="1">
      <c r="D175" s="278" t="s">
        <v>1301</v>
      </c>
      <c r="F175" s="247" t="s">
        <v>63</v>
      </c>
    </row>
    <row r="176" spans="2:7" ht="15" customHeight="1" thickBot="1">
      <c r="D176" s="278" t="s">
        <v>1302</v>
      </c>
      <c r="F176" s="258" t="s">
        <v>1321</v>
      </c>
    </row>
    <row r="177" spans="1:7" ht="15" customHeight="1" thickBot="1">
      <c r="D177" s="275" t="s">
        <v>1303</v>
      </c>
      <c r="F177" s="247" t="s">
        <v>82</v>
      </c>
    </row>
    <row r="178" spans="1:7" ht="15" customHeight="1" thickBot="1">
      <c r="D178" s="247" t="s">
        <v>66</v>
      </c>
      <c r="F178" s="321" t="s">
        <v>1322</v>
      </c>
    </row>
    <row r="179" spans="1:7" ht="15" customHeight="1" thickTop="1" thickBot="1">
      <c r="D179" s="279" t="s">
        <v>1261</v>
      </c>
      <c r="F179" s="260" t="s">
        <v>1323</v>
      </c>
    </row>
    <row r="180" spans="1:7" ht="15" customHeight="1" thickTop="1" thickBot="1">
      <c r="D180" s="260" t="s">
        <v>1304</v>
      </c>
    </row>
    <row r="181" spans="1:7" ht="15" customHeight="1" thickTop="1"/>
    <row r="182" spans="1:7" ht="15" customHeight="1" thickBot="1"/>
    <row r="183" spans="1:7" ht="25.15" customHeight="1">
      <c r="B183" s="734" t="s">
        <v>1605</v>
      </c>
      <c r="C183" s="735"/>
      <c r="D183" s="735"/>
      <c r="E183" s="735"/>
      <c r="F183" s="390" t="s">
        <v>1606</v>
      </c>
    </row>
    <row r="184" spans="1:7" ht="25.15" customHeight="1" thickBot="1">
      <c r="B184" s="736"/>
      <c r="C184" s="737"/>
      <c r="D184" s="737"/>
      <c r="E184" s="737"/>
      <c r="F184" s="333" t="s">
        <v>1607</v>
      </c>
    </row>
    <row r="185" spans="1:7" ht="34.9" customHeight="1" thickBot="1">
      <c r="A185" s="254"/>
      <c r="B185" s="309" t="s">
        <v>1420</v>
      </c>
      <c r="D185" s="309" t="s">
        <v>1768</v>
      </c>
      <c r="E185" s="254"/>
      <c r="F185" s="309" t="s">
        <v>1370</v>
      </c>
      <c r="G185" s="254"/>
    </row>
    <row r="186" spans="1:7" ht="15" customHeight="1" thickBot="1">
      <c r="B186" s="247" t="s">
        <v>477</v>
      </c>
      <c r="D186" s="247" t="s">
        <v>185</v>
      </c>
      <c r="F186" s="247" t="s">
        <v>1327</v>
      </c>
    </row>
    <row r="187" spans="1:7" ht="15" customHeight="1" thickBot="1">
      <c r="B187" s="322" t="s">
        <v>1316</v>
      </c>
      <c r="D187" s="274" t="s">
        <v>1344</v>
      </c>
      <c r="F187" s="274" t="s">
        <v>1328</v>
      </c>
    </row>
    <row r="188" spans="1:7" ht="15" customHeight="1" thickBot="1">
      <c r="B188" s="247" t="s">
        <v>1475</v>
      </c>
      <c r="D188" s="278" t="s">
        <v>1345</v>
      </c>
      <c r="F188" s="278" t="s">
        <v>1329</v>
      </c>
    </row>
    <row r="189" spans="1:7" ht="15" customHeight="1">
      <c r="B189" s="329" t="s">
        <v>1421</v>
      </c>
      <c r="D189" s="278" t="s">
        <v>1346</v>
      </c>
      <c r="F189" s="278" t="s">
        <v>1330</v>
      </c>
    </row>
    <row r="190" spans="1:7" ht="15" customHeight="1" thickBot="1">
      <c r="B190" s="330" t="s">
        <v>1422</v>
      </c>
      <c r="D190" s="278" t="s">
        <v>1347</v>
      </c>
      <c r="F190" s="278" t="s">
        <v>1331</v>
      </c>
    </row>
    <row r="191" spans="1:7" ht="15" customHeight="1" thickBot="1">
      <c r="B191" s="247" t="s">
        <v>60</v>
      </c>
      <c r="D191" s="318" t="s">
        <v>1283</v>
      </c>
      <c r="F191" s="278" t="s">
        <v>1332</v>
      </c>
    </row>
    <row r="192" spans="1:7" ht="15" customHeight="1" thickBot="1">
      <c r="B192" s="322" t="s">
        <v>1437</v>
      </c>
      <c r="D192" s="247" t="s">
        <v>56</v>
      </c>
      <c r="F192" s="318" t="s">
        <v>1333</v>
      </c>
    </row>
    <row r="193" spans="2:6" ht="15" customHeight="1" thickBot="1">
      <c r="B193" s="247" t="s">
        <v>67</v>
      </c>
      <c r="D193" s="248" t="s">
        <v>1076</v>
      </c>
      <c r="F193" s="247" t="s">
        <v>185</v>
      </c>
    </row>
    <row r="194" spans="2:6" ht="15" customHeight="1" thickBot="1">
      <c r="B194" s="322" t="s">
        <v>1431</v>
      </c>
      <c r="D194" s="247" t="s">
        <v>38</v>
      </c>
      <c r="F194" s="274" t="s">
        <v>1334</v>
      </c>
    </row>
    <row r="195" spans="2:6" ht="15" customHeight="1" thickBot="1">
      <c r="B195" s="247" t="s">
        <v>1472</v>
      </c>
      <c r="D195" s="274" t="s">
        <v>1348</v>
      </c>
      <c r="F195" s="278" t="s">
        <v>1335</v>
      </c>
    </row>
    <row r="196" spans="2:6" ht="15" customHeight="1">
      <c r="B196" s="329" t="s">
        <v>1427</v>
      </c>
      <c r="D196" s="278" t="s">
        <v>1349</v>
      </c>
      <c r="F196" s="278" t="s">
        <v>1336</v>
      </c>
    </row>
    <row r="197" spans="2:6" ht="15" customHeight="1" thickBot="1">
      <c r="B197" s="331" t="s">
        <v>1428</v>
      </c>
      <c r="D197" s="278" t="s">
        <v>1350</v>
      </c>
      <c r="F197" s="318" t="s">
        <v>1242</v>
      </c>
    </row>
    <row r="198" spans="2:6" ht="15" customHeight="1" thickBot="1">
      <c r="B198" s="331" t="s">
        <v>1432</v>
      </c>
      <c r="D198" s="278" t="s">
        <v>1309</v>
      </c>
      <c r="F198" s="247" t="s">
        <v>38</v>
      </c>
    </row>
    <row r="199" spans="2:6" ht="15" customHeight="1" thickBot="1">
      <c r="B199" s="331" t="s">
        <v>1438</v>
      </c>
      <c r="D199" s="278" t="s">
        <v>1351</v>
      </c>
      <c r="F199" s="319" t="s">
        <v>1337</v>
      </c>
    </row>
    <row r="200" spans="2:6" ht="15" customHeight="1" thickBot="1">
      <c r="B200" s="331" t="s">
        <v>1441</v>
      </c>
      <c r="D200" s="278" t="s">
        <v>1352</v>
      </c>
      <c r="F200" s="247" t="s">
        <v>39</v>
      </c>
    </row>
    <row r="201" spans="2:6" ht="15" customHeight="1" thickBot="1">
      <c r="B201" s="330" t="s">
        <v>1440</v>
      </c>
      <c r="D201" s="267" t="s">
        <v>1080</v>
      </c>
      <c r="F201" s="319" t="s">
        <v>1215</v>
      </c>
    </row>
    <row r="202" spans="2:6" ht="15" customHeight="1" thickBot="1">
      <c r="B202" s="247" t="s">
        <v>1476</v>
      </c>
      <c r="D202" s="247" t="s">
        <v>62</v>
      </c>
      <c r="F202" s="247" t="s">
        <v>32</v>
      </c>
    </row>
    <row r="203" spans="2:6" ht="15" customHeight="1" thickBot="1">
      <c r="B203" s="322" t="s">
        <v>1439</v>
      </c>
      <c r="D203" s="269" t="s">
        <v>1313</v>
      </c>
      <c r="F203" s="274" t="s">
        <v>1301</v>
      </c>
    </row>
    <row r="204" spans="2:6" ht="15" customHeight="1" thickBot="1">
      <c r="B204" s="247" t="s">
        <v>38</v>
      </c>
      <c r="D204" s="267" t="s">
        <v>1082</v>
      </c>
      <c r="F204" s="318" t="s">
        <v>1338</v>
      </c>
    </row>
    <row r="205" spans="2:6" ht="15" customHeight="1" thickBot="1">
      <c r="B205" s="329" t="s">
        <v>1423</v>
      </c>
      <c r="D205" s="247" t="s">
        <v>39</v>
      </c>
      <c r="F205" s="247" t="s">
        <v>66</v>
      </c>
    </row>
    <row r="206" spans="2:6" ht="15" customHeight="1" thickBot="1">
      <c r="B206" s="331" t="s">
        <v>1424</v>
      </c>
      <c r="D206" s="274" t="s">
        <v>1353</v>
      </c>
      <c r="F206" s="319" t="s">
        <v>1339</v>
      </c>
    </row>
    <row r="207" spans="2:6" ht="15" customHeight="1" thickBot="1">
      <c r="B207" s="331" t="s">
        <v>1425</v>
      </c>
      <c r="D207" s="278" t="s">
        <v>1354</v>
      </c>
      <c r="F207" s="247" t="s">
        <v>1340</v>
      </c>
    </row>
    <row r="208" spans="2:6" ht="15" customHeight="1" thickBot="1">
      <c r="B208" s="331" t="s">
        <v>1426</v>
      </c>
      <c r="D208" s="318" t="s">
        <v>1215</v>
      </c>
      <c r="F208" s="319" t="s">
        <v>1341</v>
      </c>
    </row>
    <row r="209" spans="1:12" ht="15" customHeight="1" thickBot="1">
      <c r="B209" s="331" t="s">
        <v>1429</v>
      </c>
      <c r="D209" s="247" t="s">
        <v>32</v>
      </c>
      <c r="F209" s="247" t="s">
        <v>60</v>
      </c>
    </row>
    <row r="210" spans="1:12" ht="15" customHeight="1" thickBot="1">
      <c r="B210" s="331" t="s">
        <v>1430</v>
      </c>
      <c r="D210" s="265" t="s">
        <v>1192</v>
      </c>
      <c r="F210" s="319" t="s">
        <v>1342</v>
      </c>
    </row>
    <row r="211" spans="1:12" ht="15" customHeight="1" thickBot="1">
      <c r="B211" s="331" t="s">
        <v>1351</v>
      </c>
      <c r="D211" s="272" t="s">
        <v>1355</v>
      </c>
      <c r="F211" s="247" t="s">
        <v>67</v>
      </c>
    </row>
    <row r="212" spans="1:12" ht="15" customHeight="1" thickBot="1">
      <c r="B212" s="330" t="s">
        <v>1436</v>
      </c>
      <c r="D212" s="247" t="s">
        <v>66</v>
      </c>
      <c r="F212" s="319" t="s">
        <v>1320</v>
      </c>
    </row>
    <row r="213" spans="1:12" ht="15" customHeight="1" thickBot="1">
      <c r="B213" s="247" t="s">
        <v>82</v>
      </c>
      <c r="D213" s="258" t="s">
        <v>1261</v>
      </c>
      <c r="F213" s="247" t="s">
        <v>82</v>
      </c>
    </row>
    <row r="214" spans="1:12" ht="15" customHeight="1" thickBot="1">
      <c r="B214" s="329" t="s">
        <v>1433</v>
      </c>
      <c r="D214" s="247" t="s">
        <v>477</v>
      </c>
      <c r="F214" s="324" t="s">
        <v>1343</v>
      </c>
    </row>
    <row r="215" spans="1:12" ht="15" customHeight="1" thickTop="1" thickBot="1">
      <c r="B215" s="331" t="s">
        <v>1434</v>
      </c>
      <c r="D215" s="258" t="s">
        <v>1316</v>
      </c>
      <c r="F215" s="260" t="s">
        <v>1371</v>
      </c>
    </row>
    <row r="216" spans="1:12" ht="15" customHeight="1" thickTop="1" thickBot="1">
      <c r="B216" s="330" t="s">
        <v>1435</v>
      </c>
      <c r="D216" s="247" t="s">
        <v>59</v>
      </c>
    </row>
    <row r="217" spans="1:12" ht="15" customHeight="1" thickBot="1">
      <c r="B217" s="247" t="s">
        <v>62</v>
      </c>
      <c r="D217" s="265" t="s">
        <v>1196</v>
      </c>
    </row>
    <row r="218" spans="1:12" ht="15" customHeight="1" thickBot="1">
      <c r="B218" s="323" t="s">
        <v>1252</v>
      </c>
      <c r="D218" s="267" t="s">
        <v>1356</v>
      </c>
    </row>
    <row r="219" spans="1:12" ht="15" customHeight="1">
      <c r="D219" s="251"/>
    </row>
    <row r="220" spans="1:12" ht="15" customHeight="1">
      <c r="D220" s="251"/>
    </row>
    <row r="221" spans="1:12" ht="15" customHeight="1" thickBot="1">
      <c r="D221" s="251"/>
    </row>
    <row r="222" spans="1:12" ht="25.15" customHeight="1">
      <c r="B222" s="734" t="s">
        <v>1605</v>
      </c>
      <c r="C222" s="735"/>
      <c r="D222" s="735"/>
      <c r="E222" s="735"/>
      <c r="F222" s="390" t="s">
        <v>1606</v>
      </c>
    </row>
    <row r="223" spans="1:12" ht="25.15" customHeight="1" thickBot="1">
      <c r="B223" s="736"/>
      <c r="C223" s="737"/>
      <c r="D223" s="737"/>
      <c r="E223" s="737"/>
      <c r="F223" s="333" t="s">
        <v>1607</v>
      </c>
    </row>
    <row r="224" spans="1:12" ht="25.15" customHeight="1" thickBot="1">
      <c r="A224" s="251"/>
      <c r="B224" s="316" t="s">
        <v>1477</v>
      </c>
      <c r="D224" s="316" t="s">
        <v>1368</v>
      </c>
      <c r="E224" s="251"/>
      <c r="F224" s="313" t="s">
        <v>1369</v>
      </c>
      <c r="G224" s="3"/>
      <c r="K224"/>
      <c r="L224"/>
    </row>
    <row r="225" spans="2:4" ht="15" customHeight="1" thickBot="1">
      <c r="B225" s="247" t="s">
        <v>39</v>
      </c>
      <c r="D225" s="247" t="s">
        <v>60</v>
      </c>
    </row>
    <row r="226" spans="2:4" ht="15" customHeight="1" thickBot="1">
      <c r="B226" s="322" t="s">
        <v>1442</v>
      </c>
      <c r="D226" s="269" t="s">
        <v>1357</v>
      </c>
    </row>
    <row r="227" spans="2:4" ht="15" customHeight="1" thickBot="1">
      <c r="B227" s="247" t="s">
        <v>32</v>
      </c>
      <c r="D227" s="278" t="s">
        <v>1358</v>
      </c>
    </row>
    <row r="228" spans="2:4" ht="15" customHeight="1" thickBot="1">
      <c r="B228" s="325" t="s">
        <v>1443</v>
      </c>
      <c r="D228" s="278" t="s">
        <v>1359</v>
      </c>
    </row>
    <row r="229" spans="2:4" ht="15" customHeight="1" thickTop="1" thickBot="1">
      <c r="B229" s="260" t="s">
        <v>1371</v>
      </c>
      <c r="D229" s="278" t="s">
        <v>1319</v>
      </c>
    </row>
    <row r="230" spans="2:4" ht="15" customHeight="1" thickTop="1" thickBot="1">
      <c r="D230" s="275" t="s">
        <v>1360</v>
      </c>
    </row>
    <row r="231" spans="2:4" ht="15" customHeight="1" thickBot="1">
      <c r="D231" s="247" t="s">
        <v>67</v>
      </c>
    </row>
    <row r="232" spans="2:4" ht="15" customHeight="1" thickBot="1">
      <c r="D232" s="258" t="s">
        <v>1320</v>
      </c>
    </row>
    <row r="233" spans="2:4" ht="15" customHeight="1" thickBot="1">
      <c r="D233" s="247" t="s">
        <v>63</v>
      </c>
    </row>
    <row r="234" spans="2:4" ht="15" customHeight="1">
      <c r="D234" s="274" t="s">
        <v>1361</v>
      </c>
    </row>
    <row r="235" spans="2:4" ht="15" customHeight="1" thickBot="1">
      <c r="D235" s="275" t="s">
        <v>1321</v>
      </c>
    </row>
    <row r="236" spans="2:4" ht="15" customHeight="1" thickBot="1">
      <c r="D236" s="247" t="s">
        <v>82</v>
      </c>
    </row>
    <row r="237" spans="2:4" ht="15" customHeight="1">
      <c r="D237" s="274" t="s">
        <v>1362</v>
      </c>
    </row>
    <row r="238" spans="2:4" ht="15" customHeight="1">
      <c r="D238" s="278" t="s">
        <v>1363</v>
      </c>
    </row>
    <row r="239" spans="2:4" ht="15" customHeight="1" thickBot="1">
      <c r="D239" s="275" t="s">
        <v>1364</v>
      </c>
    </row>
    <row r="240" spans="2:4" ht="15" customHeight="1" thickBot="1">
      <c r="D240" s="247" t="s">
        <v>1365</v>
      </c>
    </row>
    <row r="241" spans="4:4" ht="15" customHeight="1">
      <c r="D241" s="265" t="s">
        <v>1366</v>
      </c>
    </row>
    <row r="242" spans="4:4" ht="15" customHeight="1" thickBot="1">
      <c r="D242" s="332" t="s">
        <v>1367</v>
      </c>
    </row>
    <row r="243" spans="4:4" ht="15" customHeight="1" thickTop="1" thickBot="1">
      <c r="D243" s="260" t="s">
        <v>1769</v>
      </c>
    </row>
    <row r="244" spans="4:4" ht="15" customHeight="1" thickTop="1"/>
    <row r="245" spans="4:4" ht="15" customHeight="1"/>
    <row r="246" spans="4:4" ht="15" customHeight="1"/>
    <row r="247" spans="4:4" ht="15" customHeight="1"/>
    <row r="248" spans="4:4" ht="15" customHeight="1"/>
    <row r="249" spans="4:4" ht="15" customHeight="1"/>
    <row r="250" spans="4:4" ht="15" customHeight="1"/>
    <row r="251" spans="4:4" ht="15" customHeight="1"/>
    <row r="252" spans="4:4" ht="15" customHeight="1"/>
    <row r="253" spans="4:4" ht="15" customHeight="1"/>
    <row r="254" spans="4:4" ht="15" customHeight="1"/>
    <row r="255" spans="4:4" ht="15" customHeight="1"/>
    <row r="256" spans="4:4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</sheetData>
  <sheetProtection algorithmName="SHA-512" hashValue="QIVZebBW5EZv3B0oLoIhYsyp+gcOdIFpeAav7S3p1xIIn/hjU8rK5stFxLk2DhsB14Yv0etlB3o5tcd5fnaFbA==" saltValue="mydu7u2EbnALbUrtYX2tkg==" spinCount="100000" sheet="1" objects="1" scenarios="1"/>
  <mergeCells count="13">
    <mergeCell ref="B222:E223"/>
    <mergeCell ref="F3:F4"/>
    <mergeCell ref="B75:B76"/>
    <mergeCell ref="F75:F76"/>
    <mergeCell ref="B170:E171"/>
    <mergeCell ref="B183:E184"/>
    <mergeCell ref="B1:E2"/>
    <mergeCell ref="B40:E41"/>
    <mergeCell ref="B73:E74"/>
    <mergeCell ref="B112:E113"/>
    <mergeCell ref="B132:E133"/>
    <mergeCell ref="D75:D76"/>
    <mergeCell ref="D3:D4"/>
  </mergeCells>
  <phoneticPr fontId="4" type="noConversion"/>
  <pageMargins left="1" right="0.5" top="0.25" bottom="0" header="0.25" footer="0.25"/>
  <pageSetup orientation="landscape" horizontalDpi="300" verticalDpi="300" r:id="rId1"/>
  <headerFooter alignWithMargins="0"/>
  <rowBreaks count="6" manualBreakCount="6">
    <brk id="38" max="16383" man="1"/>
    <brk id="72" max="16383" man="1"/>
    <brk id="110" max="16383" man="1"/>
    <brk id="131" max="16383" man="1"/>
    <brk id="182" max="16383" man="1"/>
    <brk id="219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39997558519241921"/>
  </sheetPr>
  <dimension ref="A1:J65"/>
  <sheetViews>
    <sheetView topLeftCell="A10" zoomScaleNormal="100" workbookViewId="0">
      <selection activeCell="A20" sqref="A20"/>
    </sheetView>
  </sheetViews>
  <sheetFormatPr defaultRowHeight="12.75"/>
  <cols>
    <col min="1" max="1" width="26.7109375" customWidth="1"/>
    <col min="2" max="2" width="5.5703125" style="68" customWidth="1"/>
    <col min="3" max="3" width="24.7109375" customWidth="1"/>
    <col min="4" max="4" width="5.5703125" style="68" customWidth="1"/>
    <col min="5" max="5" width="26.7109375" customWidth="1"/>
    <col min="6" max="6" width="5.5703125" style="68" customWidth="1"/>
  </cols>
  <sheetData>
    <row r="1" spans="1:10" ht="18.75" thickBot="1">
      <c r="A1" s="746" t="s">
        <v>929</v>
      </c>
      <c r="B1" s="747"/>
      <c r="C1" s="747"/>
      <c r="D1" s="747"/>
      <c r="E1" s="747"/>
      <c r="F1" s="748"/>
    </row>
    <row r="2" spans="1:10" s="8" customFormat="1" ht="16.149999999999999" customHeight="1" thickBot="1">
      <c r="A2" s="751" t="s">
        <v>889</v>
      </c>
      <c r="B2" s="752"/>
      <c r="C2" s="752"/>
      <c r="D2" s="752"/>
      <c r="E2" s="752"/>
      <c r="F2" s="753"/>
    </row>
    <row r="3" spans="1:10" ht="15.6" customHeight="1">
      <c r="A3" s="754" t="s">
        <v>806</v>
      </c>
      <c r="B3" s="755"/>
      <c r="C3" s="754" t="s">
        <v>807</v>
      </c>
      <c r="D3" s="756"/>
      <c r="E3" s="741" t="s">
        <v>808</v>
      </c>
      <c r="F3" s="742"/>
    </row>
    <row r="4" spans="1:10" ht="16.5" thickBot="1">
      <c r="A4" s="58" t="s">
        <v>890</v>
      </c>
      <c r="B4" s="124"/>
      <c r="C4" s="59" t="s">
        <v>890</v>
      </c>
      <c r="D4" s="125"/>
      <c r="E4" s="59" t="s">
        <v>890</v>
      </c>
      <c r="F4" s="126"/>
    </row>
    <row r="5" spans="1:10" ht="20.100000000000001" customHeight="1">
      <c r="A5" s="62" t="s">
        <v>809</v>
      </c>
      <c r="B5" s="78"/>
      <c r="C5" s="60" t="s">
        <v>810</v>
      </c>
      <c r="D5" s="75"/>
      <c r="E5" s="61" t="s">
        <v>809</v>
      </c>
      <c r="F5" s="76"/>
    </row>
    <row r="6" spans="1:10" ht="24" customHeight="1">
      <c r="A6" s="480" t="s">
        <v>811</v>
      </c>
      <c r="B6" s="489"/>
      <c r="C6" s="486" t="s">
        <v>812</v>
      </c>
      <c r="D6" s="490"/>
      <c r="E6" s="486" t="s">
        <v>813</v>
      </c>
      <c r="F6" s="79"/>
    </row>
    <row r="7" spans="1:10" ht="24" customHeight="1">
      <c r="A7" s="480" t="s">
        <v>814</v>
      </c>
      <c r="B7" s="489"/>
      <c r="C7" s="486" t="s">
        <v>814</v>
      </c>
      <c r="D7" s="490"/>
      <c r="E7" s="486" t="s">
        <v>814</v>
      </c>
      <c r="F7" s="79"/>
    </row>
    <row r="8" spans="1:10" ht="24" customHeight="1">
      <c r="A8" s="480" t="s">
        <v>815</v>
      </c>
      <c r="B8" s="489"/>
      <c r="C8" s="486" t="s">
        <v>816</v>
      </c>
      <c r="D8" s="490"/>
      <c r="E8" s="486" t="s">
        <v>816</v>
      </c>
      <c r="F8" s="79"/>
    </row>
    <row r="9" spans="1:10" ht="24" customHeight="1">
      <c r="A9" s="480" t="s">
        <v>817</v>
      </c>
      <c r="B9" s="489"/>
      <c r="C9" s="486" t="s">
        <v>817</v>
      </c>
      <c r="D9" s="490"/>
      <c r="E9" s="486" t="s">
        <v>818</v>
      </c>
      <c r="F9" s="79"/>
    </row>
    <row r="10" spans="1:10" ht="24" customHeight="1">
      <c r="A10" s="480" t="s">
        <v>819</v>
      </c>
      <c r="B10" s="489"/>
      <c r="C10" s="486" t="s">
        <v>819</v>
      </c>
      <c r="D10" s="490"/>
      <c r="E10" s="486" t="s">
        <v>820</v>
      </c>
      <c r="F10" s="79"/>
    </row>
    <row r="11" spans="1:10" ht="24" customHeight="1">
      <c r="A11" s="491" t="s">
        <v>821</v>
      </c>
      <c r="B11" s="492"/>
      <c r="C11" s="493" t="s">
        <v>821</v>
      </c>
      <c r="D11" s="494"/>
      <c r="E11" s="486" t="s">
        <v>822</v>
      </c>
      <c r="F11" s="80"/>
    </row>
    <row r="12" spans="1:10" ht="24" customHeight="1">
      <c r="A12" s="480" t="s">
        <v>823</v>
      </c>
      <c r="B12" s="489"/>
      <c r="C12" s="486" t="s">
        <v>823</v>
      </c>
      <c r="D12" s="490"/>
      <c r="E12" s="486" t="s">
        <v>824</v>
      </c>
      <c r="F12" s="79"/>
      <c r="J12" s="16"/>
    </row>
    <row r="13" spans="1:10" ht="24" customHeight="1">
      <c r="A13" s="491" t="s">
        <v>825</v>
      </c>
      <c r="B13" s="492"/>
      <c r="C13" s="493" t="s">
        <v>826</v>
      </c>
      <c r="D13" s="494"/>
      <c r="E13" s="486" t="s">
        <v>827</v>
      </c>
      <c r="F13" s="80"/>
    </row>
    <row r="14" spans="1:10" ht="24" customHeight="1">
      <c r="A14" s="480" t="s">
        <v>828</v>
      </c>
      <c r="B14" s="489"/>
      <c r="C14" s="486" t="s">
        <v>828</v>
      </c>
      <c r="D14" s="490"/>
      <c r="E14" s="486" t="s">
        <v>829</v>
      </c>
      <c r="F14" s="79"/>
    </row>
    <row r="15" spans="1:10" ht="24" customHeight="1">
      <c r="A15" s="480" t="s">
        <v>830</v>
      </c>
      <c r="B15" s="489"/>
      <c r="C15" s="486" t="s">
        <v>830</v>
      </c>
      <c r="D15" s="490"/>
      <c r="E15" s="486" t="s">
        <v>831</v>
      </c>
      <c r="F15" s="79"/>
    </row>
    <row r="16" spans="1:10" ht="24" customHeight="1">
      <c r="A16" s="480" t="s">
        <v>832</v>
      </c>
      <c r="B16" s="489"/>
      <c r="C16" s="486" t="s">
        <v>832</v>
      </c>
      <c r="D16" s="490"/>
      <c r="E16" s="486" t="s">
        <v>833</v>
      </c>
      <c r="F16" s="79"/>
    </row>
    <row r="17" spans="1:6" ht="24" customHeight="1" thickBot="1">
      <c r="A17" s="481" t="s">
        <v>834</v>
      </c>
      <c r="B17" s="495"/>
      <c r="C17" s="496" t="s">
        <v>835</v>
      </c>
      <c r="D17" s="497"/>
      <c r="E17" s="496" t="s">
        <v>836</v>
      </c>
      <c r="F17" s="179"/>
    </row>
    <row r="18" spans="1:6" ht="16.149999999999999" customHeight="1" thickBot="1">
      <c r="A18" s="743" t="s">
        <v>1731</v>
      </c>
      <c r="B18" s="744"/>
      <c r="C18" s="744"/>
      <c r="D18" s="745"/>
      <c r="E18" s="757" t="s">
        <v>1730</v>
      </c>
      <c r="F18" s="758"/>
    </row>
    <row r="19" spans="1:6" ht="15.75">
      <c r="A19" s="546" t="s">
        <v>890</v>
      </c>
      <c r="B19" s="547"/>
      <c r="C19" s="548" t="s">
        <v>890</v>
      </c>
      <c r="D19" s="549"/>
      <c r="E19" s="546" t="s">
        <v>890</v>
      </c>
      <c r="F19" s="549"/>
    </row>
    <row r="20" spans="1:6" ht="24" customHeight="1" thickBot="1">
      <c r="A20" s="169" t="s">
        <v>1764</v>
      </c>
      <c r="B20" s="170"/>
      <c r="C20" s="171" t="s">
        <v>1715</v>
      </c>
      <c r="D20" s="172"/>
      <c r="E20" s="550"/>
      <c r="F20" s="551"/>
    </row>
    <row r="21" spans="1:6" ht="13.5" thickBot="1">
      <c r="A21" s="57"/>
      <c r="B21" s="57"/>
      <c r="C21" s="57"/>
      <c r="D21" s="57"/>
    </row>
    <row r="22" spans="1:6" ht="18" customHeight="1" thickBot="1">
      <c r="A22" s="746" t="s">
        <v>930</v>
      </c>
      <c r="B22" s="747"/>
      <c r="C22" s="747"/>
      <c r="D22" s="747"/>
      <c r="E22" s="747"/>
      <c r="F22" s="748"/>
    </row>
    <row r="23" spans="1:6" s="8" customFormat="1" ht="16.149999999999999" customHeight="1" thickBot="1">
      <c r="A23" s="751" t="s">
        <v>889</v>
      </c>
      <c r="B23" s="752"/>
      <c r="C23" s="752"/>
      <c r="D23" s="752"/>
      <c r="E23" s="752"/>
      <c r="F23" s="753"/>
    </row>
    <row r="24" spans="1:6" ht="16.5" thickBot="1">
      <c r="A24" s="754" t="s">
        <v>837</v>
      </c>
      <c r="B24" s="755"/>
      <c r="C24" s="761" t="s">
        <v>838</v>
      </c>
      <c r="D24" s="762"/>
      <c r="F24" s="475"/>
    </row>
    <row r="25" spans="1:6" ht="16.5" thickBot="1">
      <c r="A25" s="58" t="s">
        <v>890</v>
      </c>
      <c r="B25" s="126"/>
      <c r="C25" s="58" t="s">
        <v>890</v>
      </c>
      <c r="D25" s="126"/>
      <c r="F25" s="475"/>
    </row>
    <row r="26" spans="1:6" ht="24" customHeight="1">
      <c r="A26" s="65" t="s">
        <v>839</v>
      </c>
      <c r="B26" s="75"/>
      <c r="C26" s="476" t="s">
        <v>839</v>
      </c>
      <c r="D26" s="76"/>
      <c r="F26" s="475"/>
    </row>
    <row r="27" spans="1:6" ht="24" customHeight="1">
      <c r="A27" s="480" t="s">
        <v>840</v>
      </c>
      <c r="B27" s="75"/>
      <c r="C27" s="482" t="s">
        <v>841</v>
      </c>
      <c r="D27" s="76"/>
      <c r="F27" s="475"/>
    </row>
    <row r="28" spans="1:6" ht="24" customHeight="1">
      <c r="A28" s="501" t="s">
        <v>1716</v>
      </c>
      <c r="B28" s="75"/>
      <c r="C28" s="502" t="s">
        <v>1719</v>
      </c>
      <c r="D28" s="76"/>
      <c r="F28" s="475"/>
    </row>
    <row r="29" spans="1:6" ht="24" customHeight="1">
      <c r="A29" s="480" t="s">
        <v>842</v>
      </c>
      <c r="B29" s="75"/>
      <c r="C29" s="482" t="s">
        <v>842</v>
      </c>
      <c r="D29" s="76"/>
      <c r="F29" s="475"/>
    </row>
    <row r="30" spans="1:6" ht="24" customHeight="1">
      <c r="A30" s="501" t="s">
        <v>1717</v>
      </c>
      <c r="B30" s="75"/>
      <c r="C30" s="502" t="s">
        <v>1720</v>
      </c>
      <c r="D30" s="76"/>
      <c r="F30" s="475"/>
    </row>
    <row r="31" spans="1:6" ht="24" customHeight="1">
      <c r="A31" s="480" t="s">
        <v>843</v>
      </c>
      <c r="B31" s="75"/>
      <c r="C31" s="482" t="s">
        <v>844</v>
      </c>
      <c r="D31" s="76"/>
      <c r="F31" s="475"/>
    </row>
    <row r="32" spans="1:6" ht="24" customHeight="1">
      <c r="A32" s="480" t="s">
        <v>845</v>
      </c>
      <c r="B32" s="75"/>
      <c r="C32" s="482" t="s">
        <v>846</v>
      </c>
      <c r="D32" s="76"/>
      <c r="F32" s="475"/>
    </row>
    <row r="33" spans="1:6" ht="24" customHeight="1">
      <c r="A33" s="480" t="s">
        <v>847</v>
      </c>
      <c r="B33" s="75"/>
      <c r="C33" s="482" t="s">
        <v>848</v>
      </c>
      <c r="D33" s="76"/>
      <c r="F33" s="475"/>
    </row>
    <row r="34" spans="1:6" ht="24" customHeight="1">
      <c r="A34" s="480" t="s">
        <v>849</v>
      </c>
      <c r="B34" s="75"/>
      <c r="C34" s="482" t="s">
        <v>850</v>
      </c>
      <c r="D34" s="76"/>
      <c r="F34" s="475"/>
    </row>
    <row r="35" spans="1:6" ht="24" customHeight="1">
      <c r="A35" s="480" t="s">
        <v>851</v>
      </c>
      <c r="B35" s="75"/>
      <c r="C35" s="482" t="s">
        <v>852</v>
      </c>
      <c r="D35" s="76"/>
      <c r="F35" s="475"/>
    </row>
    <row r="36" spans="1:6" ht="24" customHeight="1">
      <c r="A36" s="480" t="s">
        <v>853</v>
      </c>
      <c r="B36" s="75"/>
      <c r="C36" s="482" t="s">
        <v>854</v>
      </c>
      <c r="D36" s="76"/>
      <c r="F36" s="475"/>
    </row>
    <row r="37" spans="1:6" ht="24" customHeight="1">
      <c r="A37" s="480" t="s">
        <v>855</v>
      </c>
      <c r="B37" s="75"/>
      <c r="C37" s="482" t="s">
        <v>856</v>
      </c>
      <c r="D37" s="76"/>
      <c r="F37" s="475"/>
    </row>
    <row r="38" spans="1:6" ht="24" customHeight="1">
      <c r="A38" s="480" t="s">
        <v>857</v>
      </c>
      <c r="B38" s="75"/>
      <c r="C38" s="482" t="s">
        <v>858</v>
      </c>
      <c r="D38" s="76"/>
      <c r="F38" s="475"/>
    </row>
    <row r="39" spans="1:6" ht="24" customHeight="1">
      <c r="A39" s="501" t="s">
        <v>1718</v>
      </c>
      <c r="B39" s="75"/>
      <c r="C39" s="502" t="s">
        <v>859</v>
      </c>
      <c r="D39" s="76"/>
      <c r="F39" s="475"/>
    </row>
    <row r="40" spans="1:6" ht="24" customHeight="1">
      <c r="A40" s="480" t="s">
        <v>860</v>
      </c>
      <c r="B40" s="75"/>
      <c r="C40" s="482" t="s">
        <v>861</v>
      </c>
      <c r="D40" s="76"/>
      <c r="F40" s="475"/>
    </row>
    <row r="41" spans="1:6" ht="24" customHeight="1" thickBot="1">
      <c r="A41" s="481" t="s">
        <v>862</v>
      </c>
      <c r="B41" s="177"/>
      <c r="C41" s="483" t="s">
        <v>863</v>
      </c>
      <c r="D41" s="178"/>
      <c r="E41" s="477"/>
      <c r="F41" s="478"/>
    </row>
    <row r="42" spans="1:6">
      <c r="A42" s="498"/>
      <c r="B42" s="498"/>
      <c r="C42" s="498"/>
      <c r="D42" s="498"/>
      <c r="E42" s="499"/>
      <c r="F42" s="500"/>
    </row>
    <row r="43" spans="1:6" ht="18" customHeight="1" thickBot="1">
      <c r="A43" s="666" t="s">
        <v>928</v>
      </c>
      <c r="B43" s="667"/>
      <c r="C43" s="667"/>
      <c r="D43" s="667"/>
      <c r="E43" s="686"/>
      <c r="F43" s="763"/>
    </row>
    <row r="44" spans="1:6" ht="16.149999999999999" customHeight="1">
      <c r="A44" s="751" t="s">
        <v>889</v>
      </c>
      <c r="B44" s="764"/>
      <c r="C44" s="764"/>
      <c r="D44" s="764"/>
      <c r="E44" s="765"/>
      <c r="F44" s="766"/>
    </row>
    <row r="45" spans="1:6" ht="16.5" customHeight="1" thickBot="1">
      <c r="A45" s="749" t="s">
        <v>864</v>
      </c>
      <c r="B45" s="750"/>
      <c r="C45" s="749" t="s">
        <v>920</v>
      </c>
      <c r="D45" s="750"/>
      <c r="E45" s="749" t="s">
        <v>865</v>
      </c>
      <c r="F45" s="750"/>
    </row>
    <row r="46" spans="1:6" ht="24" customHeight="1" thickBot="1">
      <c r="A46" s="416" t="s">
        <v>1615</v>
      </c>
      <c r="B46" s="417"/>
      <c r="C46" s="416" t="s">
        <v>1615</v>
      </c>
      <c r="D46" s="417"/>
      <c r="E46" s="416" t="s">
        <v>1615</v>
      </c>
      <c r="F46" s="417"/>
    </row>
    <row r="47" spans="1:6" ht="24" customHeight="1">
      <c r="A47" s="175" t="s">
        <v>839</v>
      </c>
      <c r="B47" s="75"/>
      <c r="C47" s="66" t="s">
        <v>839</v>
      </c>
      <c r="D47" s="75"/>
      <c r="E47" s="66" t="s">
        <v>839</v>
      </c>
      <c r="F47" s="76"/>
    </row>
    <row r="48" spans="1:6" ht="24" customHeight="1">
      <c r="A48" s="480" t="s">
        <v>866</v>
      </c>
      <c r="B48" s="484"/>
      <c r="C48" s="485" t="s">
        <v>921</v>
      </c>
      <c r="D48" s="484"/>
      <c r="E48" s="486" t="s">
        <v>867</v>
      </c>
      <c r="F48" s="76"/>
    </row>
    <row r="49" spans="1:6" ht="24" customHeight="1">
      <c r="A49" s="480" t="s">
        <v>868</v>
      </c>
      <c r="B49" s="484"/>
      <c r="C49" s="485" t="s">
        <v>922</v>
      </c>
      <c r="D49" s="484"/>
      <c r="E49" s="486" t="s">
        <v>869</v>
      </c>
      <c r="F49" s="76"/>
    </row>
    <row r="50" spans="1:6" ht="24" customHeight="1">
      <c r="A50" s="480" t="s">
        <v>870</v>
      </c>
      <c r="B50" s="484"/>
      <c r="C50" s="485" t="s">
        <v>923</v>
      </c>
      <c r="D50" s="484"/>
      <c r="E50" s="486" t="s">
        <v>871</v>
      </c>
      <c r="F50" s="76"/>
    </row>
    <row r="51" spans="1:6" ht="24" customHeight="1">
      <c r="A51" s="480" t="s">
        <v>872</v>
      </c>
      <c r="B51" s="484"/>
      <c r="C51" s="485" t="s">
        <v>924</v>
      </c>
      <c r="D51" s="484"/>
      <c r="E51" s="486" t="s">
        <v>873</v>
      </c>
      <c r="F51" s="76"/>
    </row>
    <row r="52" spans="1:6" ht="24" customHeight="1">
      <c r="A52" s="480" t="s">
        <v>874</v>
      </c>
      <c r="B52" s="484"/>
      <c r="C52" s="485" t="s">
        <v>925</v>
      </c>
      <c r="D52" s="484"/>
      <c r="E52" s="486" t="s">
        <v>875</v>
      </c>
      <c r="F52" s="76"/>
    </row>
    <row r="53" spans="1:6" ht="24" customHeight="1">
      <c r="A53" s="480" t="s">
        <v>876</v>
      </c>
      <c r="B53" s="484"/>
      <c r="C53" s="485" t="s">
        <v>926</v>
      </c>
      <c r="D53" s="484"/>
      <c r="E53" s="486" t="s">
        <v>877</v>
      </c>
      <c r="F53" s="76"/>
    </row>
    <row r="54" spans="1:6" ht="24" customHeight="1" thickBot="1">
      <c r="A54" s="481" t="s">
        <v>878</v>
      </c>
      <c r="B54" s="487"/>
      <c r="C54" s="488" t="s">
        <v>878</v>
      </c>
      <c r="D54" s="487"/>
      <c r="E54" s="488" t="s">
        <v>878</v>
      </c>
      <c r="F54" s="178"/>
    </row>
    <row r="55" spans="1:6" ht="13.5" thickBot="1">
      <c r="A55" s="479"/>
      <c r="B55" s="57"/>
      <c r="C55" s="57"/>
      <c r="D55" s="57"/>
      <c r="F55" s="475"/>
    </row>
    <row r="56" spans="1:6" ht="30.75" customHeight="1" thickBot="1">
      <c r="A56" s="759" t="s">
        <v>893</v>
      </c>
      <c r="B56" s="760"/>
      <c r="C56" s="759" t="s">
        <v>894</v>
      </c>
      <c r="D56" s="760"/>
      <c r="F56" s="475"/>
    </row>
    <row r="57" spans="1:6" ht="24" customHeight="1" thickBot="1">
      <c r="A57" s="416" t="s">
        <v>1615</v>
      </c>
      <c r="B57" s="417"/>
      <c r="C57" s="416" t="s">
        <v>1615</v>
      </c>
      <c r="D57" s="417"/>
      <c r="F57" s="475"/>
    </row>
    <row r="58" spans="1:6" ht="24" customHeight="1">
      <c r="A58" s="175" t="s">
        <v>839</v>
      </c>
      <c r="B58" s="77"/>
      <c r="C58" s="67" t="s">
        <v>839</v>
      </c>
      <c r="D58" s="176"/>
      <c r="F58" s="475"/>
    </row>
    <row r="59" spans="1:6" ht="24" customHeight="1">
      <c r="A59" s="480" t="s">
        <v>866</v>
      </c>
      <c r="B59" s="484"/>
      <c r="C59" s="482" t="s">
        <v>867</v>
      </c>
      <c r="D59" s="76"/>
      <c r="F59" s="475"/>
    </row>
    <row r="60" spans="1:6" ht="24" customHeight="1">
      <c r="A60" s="480" t="s">
        <v>879</v>
      </c>
      <c r="B60" s="484"/>
      <c r="C60" s="482" t="s">
        <v>880</v>
      </c>
      <c r="D60" s="76"/>
      <c r="F60" s="475"/>
    </row>
    <row r="61" spans="1:6" ht="24" customHeight="1">
      <c r="A61" s="480" t="s">
        <v>881</v>
      </c>
      <c r="B61" s="484"/>
      <c r="C61" s="482" t="s">
        <v>882</v>
      </c>
      <c r="D61" s="76"/>
      <c r="F61" s="475"/>
    </row>
    <row r="62" spans="1:6" ht="24" customHeight="1">
      <c r="A62" s="480" t="s">
        <v>883</v>
      </c>
      <c r="B62" s="484"/>
      <c r="C62" s="482" t="s">
        <v>884</v>
      </c>
      <c r="D62" s="76"/>
      <c r="F62" s="475"/>
    </row>
    <row r="63" spans="1:6" ht="24" customHeight="1">
      <c r="A63" s="480" t="s">
        <v>885</v>
      </c>
      <c r="B63" s="484"/>
      <c r="C63" s="482" t="s">
        <v>886</v>
      </c>
      <c r="D63" s="76"/>
      <c r="F63" s="475"/>
    </row>
    <row r="64" spans="1:6" ht="39.950000000000003" customHeight="1" thickBot="1">
      <c r="A64" s="481" t="s">
        <v>887</v>
      </c>
      <c r="B64" s="487"/>
      <c r="C64" s="483" t="s">
        <v>888</v>
      </c>
      <c r="D64" s="178"/>
      <c r="E64" s="477"/>
      <c r="F64" s="478"/>
    </row>
    <row r="65" spans="3:4" ht="25.15" customHeight="1" thickBot="1">
      <c r="C65" s="173" t="s">
        <v>899</v>
      </c>
      <c r="D65" s="174">
        <f>SUM(B4,D4,F4,B19,D19,F18,B25,D25,B46,D46,F46,B57,D57)</f>
        <v>0</v>
      </c>
    </row>
  </sheetData>
  <mergeCells count="18">
    <mergeCell ref="A56:B56"/>
    <mergeCell ref="C56:D56"/>
    <mergeCell ref="A24:B24"/>
    <mergeCell ref="C24:D24"/>
    <mergeCell ref="A43:F43"/>
    <mergeCell ref="E45:F45"/>
    <mergeCell ref="A44:F44"/>
    <mergeCell ref="E3:F3"/>
    <mergeCell ref="A18:D18"/>
    <mergeCell ref="A1:F1"/>
    <mergeCell ref="A45:B45"/>
    <mergeCell ref="C45:D45"/>
    <mergeCell ref="A22:F22"/>
    <mergeCell ref="A23:F23"/>
    <mergeCell ref="A3:B3"/>
    <mergeCell ref="A2:F2"/>
    <mergeCell ref="C3:D3"/>
    <mergeCell ref="E18:F18"/>
  </mergeCells>
  <conditionalFormatting sqref="B4">
    <cfRule type="notContainsBlanks" dxfId="39" priority="19">
      <formula>LEN(TRIM(B4))&gt;0</formula>
    </cfRule>
  </conditionalFormatting>
  <conditionalFormatting sqref="D4">
    <cfRule type="notContainsBlanks" dxfId="38" priority="18">
      <formula>LEN(TRIM(D4))&gt;0</formula>
    </cfRule>
  </conditionalFormatting>
  <conditionalFormatting sqref="F4">
    <cfRule type="notContainsBlanks" dxfId="37" priority="17">
      <formula>LEN(TRIM(F4))&gt;0</formula>
    </cfRule>
  </conditionalFormatting>
  <conditionalFormatting sqref="B25">
    <cfRule type="notContainsBlanks" dxfId="36" priority="16">
      <formula>LEN(TRIM(B25))&gt;0</formula>
    </cfRule>
  </conditionalFormatting>
  <conditionalFormatting sqref="D25">
    <cfRule type="notContainsBlanks" dxfId="35" priority="15">
      <formula>LEN(TRIM(D25))&gt;0</formula>
    </cfRule>
  </conditionalFormatting>
  <conditionalFormatting sqref="B46">
    <cfRule type="notContainsBlanks" dxfId="34" priority="13">
      <formula>LEN(TRIM(B46))&gt;0</formula>
    </cfRule>
  </conditionalFormatting>
  <conditionalFormatting sqref="D46">
    <cfRule type="notContainsBlanks" dxfId="33" priority="12">
      <formula>LEN(TRIM(D46))&gt;0</formula>
    </cfRule>
  </conditionalFormatting>
  <conditionalFormatting sqref="B57">
    <cfRule type="notContainsBlanks" dxfId="32" priority="11">
      <formula>LEN(TRIM(B57))&gt;0</formula>
    </cfRule>
  </conditionalFormatting>
  <conditionalFormatting sqref="D57">
    <cfRule type="notContainsBlanks" dxfId="31" priority="10">
      <formula>LEN(TRIM(D57))&gt;0</formula>
    </cfRule>
  </conditionalFormatting>
  <conditionalFormatting sqref="B4 D4 F4 B25 D25 B46 D46 B57 D57">
    <cfRule type="notContainsBlanks" dxfId="30" priority="9">
      <formula>LEN(TRIM(B4))&gt;0</formula>
    </cfRule>
  </conditionalFormatting>
  <conditionalFormatting sqref="F46">
    <cfRule type="notContainsBlanks" dxfId="29" priority="7">
      <formula>LEN(TRIM(F46))&gt;0</formula>
    </cfRule>
  </conditionalFormatting>
  <conditionalFormatting sqref="F46">
    <cfRule type="notContainsBlanks" dxfId="28" priority="6">
      <formula>LEN(TRIM(F46))&gt;0</formula>
    </cfRule>
  </conditionalFormatting>
  <conditionalFormatting sqref="B19">
    <cfRule type="notContainsBlanks" dxfId="27" priority="5">
      <formula>LEN(TRIM(B19))&gt;0</formula>
    </cfRule>
  </conditionalFormatting>
  <conditionalFormatting sqref="D19">
    <cfRule type="notContainsBlanks" dxfId="26" priority="4">
      <formula>LEN(TRIM(D19))&gt;0</formula>
    </cfRule>
  </conditionalFormatting>
  <conditionalFormatting sqref="B19 D19 F19">
    <cfRule type="notContainsBlanks" dxfId="25" priority="2">
      <formula>LEN(TRIM(B19))&gt;0</formula>
    </cfRule>
  </conditionalFormatting>
  <conditionalFormatting sqref="F19">
    <cfRule type="notContainsBlanks" dxfId="24" priority="1">
      <formula>LEN(TRIM(F19))&gt;0</formula>
    </cfRule>
  </conditionalFormatting>
  <pageMargins left="0.45" right="0.45" top="0.75" bottom="0.75" header="0.3" footer="0.3"/>
  <pageSetup orientation="portrait" r:id="rId1"/>
  <rowBreaks count="2" manualBreakCount="2">
    <brk id="21" max="16383" man="1"/>
    <brk id="4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45"/>
  <sheetViews>
    <sheetView zoomScaleNormal="100" workbookViewId="0">
      <selection activeCell="C4" sqref="C4"/>
    </sheetView>
  </sheetViews>
  <sheetFormatPr defaultRowHeight="12.75"/>
  <cols>
    <col min="1" max="1" width="53.7109375" customWidth="1"/>
    <col min="2" max="2" width="17.7109375" customWidth="1"/>
    <col min="3" max="3" width="12.7109375" customWidth="1"/>
    <col min="4" max="4" width="4.7109375" customWidth="1"/>
    <col min="5" max="5" width="8.7109375" customWidth="1"/>
  </cols>
  <sheetData>
    <row r="1" spans="1:4" ht="15" customHeight="1">
      <c r="A1" s="767" t="s">
        <v>955</v>
      </c>
      <c r="B1" s="768"/>
      <c r="C1" s="769"/>
    </row>
    <row r="2" spans="1:4" ht="15" customHeight="1" thickBot="1">
      <c r="A2" s="664" t="s">
        <v>1612</v>
      </c>
      <c r="B2" s="665"/>
      <c r="C2" s="665"/>
      <c r="D2" s="665"/>
    </row>
    <row r="3" spans="1:4" ht="15" customHeight="1" thickBot="1">
      <c r="A3" s="244" t="s">
        <v>956</v>
      </c>
      <c r="B3" s="418" t="s">
        <v>957</v>
      </c>
      <c r="C3" s="419" t="s">
        <v>1549</v>
      </c>
    </row>
    <row r="4" spans="1:4" ht="16.899999999999999" customHeight="1">
      <c r="A4" s="370" t="s">
        <v>1784</v>
      </c>
      <c r="B4" s="371">
        <v>100</v>
      </c>
      <c r="C4" s="532"/>
    </row>
    <row r="5" spans="1:4" ht="16.899999999999999" customHeight="1">
      <c r="A5" s="194" t="s">
        <v>1785</v>
      </c>
      <c r="B5" s="27">
        <v>100</v>
      </c>
      <c r="C5" s="533"/>
    </row>
    <row r="6" spans="1:4" ht="16.899999999999999" customHeight="1">
      <c r="A6" s="194" t="s">
        <v>1786</v>
      </c>
      <c r="B6" s="27">
        <v>100</v>
      </c>
      <c r="C6" s="533"/>
    </row>
    <row r="7" spans="1:4" ht="16.899999999999999" customHeight="1">
      <c r="A7" s="194" t="s">
        <v>1787</v>
      </c>
      <c r="B7" s="27">
        <v>100</v>
      </c>
      <c r="C7" s="533"/>
    </row>
    <row r="8" spans="1:4" ht="16.899999999999999" customHeight="1">
      <c r="A8" s="194" t="s">
        <v>958</v>
      </c>
      <c r="B8" s="27">
        <v>50</v>
      </c>
      <c r="C8" s="533"/>
    </row>
    <row r="9" spans="1:4" ht="16.899999999999999" customHeight="1">
      <c r="A9" s="194" t="s">
        <v>959</v>
      </c>
      <c r="B9" s="27">
        <v>50</v>
      </c>
      <c r="C9" s="533"/>
    </row>
    <row r="10" spans="1:4" ht="16.899999999999999" customHeight="1">
      <c r="A10" s="194" t="s">
        <v>960</v>
      </c>
      <c r="B10" s="27">
        <v>50</v>
      </c>
      <c r="C10" s="533"/>
    </row>
    <row r="11" spans="1:4" ht="16.899999999999999" customHeight="1">
      <c r="A11" s="194" t="s">
        <v>961</v>
      </c>
      <c r="B11" s="27">
        <v>50</v>
      </c>
      <c r="C11" s="533"/>
    </row>
    <row r="12" spans="1:4" ht="16.899999999999999" customHeight="1">
      <c r="A12" s="194" t="s">
        <v>962</v>
      </c>
      <c r="B12" s="27">
        <v>50</v>
      </c>
      <c r="C12" s="533"/>
    </row>
    <row r="13" spans="1:4" ht="16.899999999999999" customHeight="1">
      <c r="A13" s="194" t="s">
        <v>963</v>
      </c>
      <c r="B13" s="27">
        <v>25</v>
      </c>
      <c r="C13" s="533"/>
    </row>
    <row r="14" spans="1:4" ht="16.899999999999999" customHeight="1">
      <c r="A14" s="194" t="s">
        <v>964</v>
      </c>
      <c r="B14" s="27">
        <v>24</v>
      </c>
      <c r="C14" s="533"/>
    </row>
    <row r="15" spans="1:4" ht="16.899999999999999" customHeight="1">
      <c r="A15" s="194" t="s">
        <v>965</v>
      </c>
      <c r="B15" s="27">
        <v>100</v>
      </c>
      <c r="C15" s="533"/>
    </row>
    <row r="16" spans="1:4" ht="16.899999999999999" customHeight="1">
      <c r="A16" s="194" t="s">
        <v>966</v>
      </c>
      <c r="B16" s="27">
        <v>100</v>
      </c>
      <c r="C16" s="533"/>
    </row>
    <row r="17" spans="1:3" ht="16.899999999999999" customHeight="1">
      <c r="A17" s="194" t="s">
        <v>967</v>
      </c>
      <c r="B17" s="27">
        <v>100</v>
      </c>
      <c r="C17" s="533"/>
    </row>
    <row r="18" spans="1:3" ht="16.899999999999999" customHeight="1">
      <c r="A18" s="194" t="s">
        <v>968</v>
      </c>
      <c r="B18" s="27">
        <v>10</v>
      </c>
      <c r="C18" s="533"/>
    </row>
    <row r="19" spans="1:3" ht="16.899999999999999" customHeight="1">
      <c r="A19" s="194" t="s">
        <v>969</v>
      </c>
      <c r="B19" s="27">
        <v>1</v>
      </c>
      <c r="C19" s="533"/>
    </row>
    <row r="20" spans="1:3" ht="16.899999999999999" customHeight="1">
      <c r="A20" s="194" t="s">
        <v>970</v>
      </c>
      <c r="B20" s="27">
        <v>1</v>
      </c>
      <c r="C20" s="533"/>
    </row>
    <row r="21" spans="1:3" ht="16.899999999999999" customHeight="1" thickBot="1">
      <c r="A21" s="195" t="s">
        <v>971</v>
      </c>
      <c r="B21" s="196">
        <v>50</v>
      </c>
      <c r="C21" s="534"/>
    </row>
    <row r="22" spans="1:3" ht="13.5" thickBot="1"/>
    <row r="23" spans="1:3" ht="15" customHeight="1" thickBot="1">
      <c r="A23" s="244" t="s">
        <v>972</v>
      </c>
      <c r="B23" s="418" t="s">
        <v>957</v>
      </c>
      <c r="C23" s="419" t="s">
        <v>1549</v>
      </c>
    </row>
    <row r="24" spans="1:3" ht="16.899999999999999" customHeight="1">
      <c r="A24" s="205" t="s">
        <v>973</v>
      </c>
      <c r="B24" s="206">
        <v>10</v>
      </c>
      <c r="C24" s="533"/>
    </row>
    <row r="25" spans="1:3" ht="16.899999999999999" customHeight="1">
      <c r="A25" s="194" t="s">
        <v>974</v>
      </c>
      <c r="B25" s="27">
        <v>10</v>
      </c>
      <c r="C25" s="533"/>
    </row>
    <row r="26" spans="1:3" ht="16.899999999999999" customHeight="1">
      <c r="A26" s="194" t="s">
        <v>975</v>
      </c>
      <c r="B26" s="27">
        <v>10</v>
      </c>
      <c r="C26" s="533"/>
    </row>
    <row r="27" spans="1:3" ht="16.899999999999999" customHeight="1">
      <c r="A27" s="194" t="s">
        <v>976</v>
      </c>
      <c r="B27" s="27">
        <v>1</v>
      </c>
      <c r="C27" s="533"/>
    </row>
    <row r="28" spans="1:3" ht="16.899999999999999" customHeight="1">
      <c r="A28" s="194" t="s">
        <v>977</v>
      </c>
      <c r="B28" s="27">
        <v>1</v>
      </c>
      <c r="C28" s="533"/>
    </row>
    <row r="29" spans="1:3" ht="16.899999999999999" customHeight="1">
      <c r="A29" s="194" t="s">
        <v>978</v>
      </c>
      <c r="B29" s="27">
        <v>1</v>
      </c>
      <c r="C29" s="533"/>
    </row>
    <row r="30" spans="1:3" ht="16.899999999999999" customHeight="1">
      <c r="A30" s="194" t="s">
        <v>979</v>
      </c>
      <c r="B30" s="27">
        <v>1</v>
      </c>
      <c r="C30" s="533"/>
    </row>
    <row r="31" spans="1:3" ht="16.899999999999999" customHeight="1">
      <c r="A31" s="194" t="s">
        <v>980</v>
      </c>
      <c r="B31" s="27">
        <v>1</v>
      </c>
      <c r="C31" s="533"/>
    </row>
    <row r="32" spans="1:3" ht="16.899999999999999" customHeight="1" thickBot="1">
      <c r="A32" s="195" t="s">
        <v>981</v>
      </c>
      <c r="B32" s="196">
        <v>1</v>
      </c>
      <c r="C32" s="535"/>
    </row>
    <row r="33" spans="1:3" ht="13.5" thickBot="1"/>
    <row r="34" spans="1:3" ht="15" customHeight="1" thickBot="1">
      <c r="A34" s="244" t="s">
        <v>1761</v>
      </c>
      <c r="B34" s="418" t="s">
        <v>1547</v>
      </c>
      <c r="C34" s="419" t="s">
        <v>1549</v>
      </c>
    </row>
    <row r="35" spans="1:3" ht="16.899999999999999" customHeight="1">
      <c r="A35" s="370" t="s">
        <v>1739</v>
      </c>
      <c r="B35" s="371" t="s">
        <v>1748</v>
      </c>
      <c r="C35" s="532"/>
    </row>
    <row r="36" spans="1:3" ht="16.899999999999999" customHeight="1">
      <c r="A36" s="194" t="s">
        <v>1739</v>
      </c>
      <c r="B36" s="206" t="s">
        <v>1749</v>
      </c>
      <c r="C36" s="533"/>
    </row>
    <row r="37" spans="1:3" ht="16.899999999999999" customHeight="1">
      <c r="A37" s="194" t="s">
        <v>1739</v>
      </c>
      <c r="B37" s="206" t="s">
        <v>1750</v>
      </c>
      <c r="C37" s="533"/>
    </row>
    <row r="38" spans="1:3" ht="16.899999999999999" customHeight="1">
      <c r="A38" s="194" t="s">
        <v>1740</v>
      </c>
      <c r="B38" s="206" t="s">
        <v>1751</v>
      </c>
      <c r="C38" s="533"/>
    </row>
    <row r="39" spans="1:3" ht="16.899999999999999" customHeight="1">
      <c r="A39" s="194" t="s">
        <v>1745</v>
      </c>
      <c r="B39" s="206" t="s">
        <v>1752</v>
      </c>
      <c r="C39" s="533"/>
    </row>
    <row r="40" spans="1:3" ht="16.899999999999999" customHeight="1">
      <c r="A40" s="194" t="s">
        <v>1746</v>
      </c>
      <c r="B40" s="27" t="s">
        <v>1752</v>
      </c>
      <c r="C40" s="533"/>
    </row>
    <row r="41" spans="1:3" ht="16.899999999999999" customHeight="1">
      <c r="A41" s="194" t="s">
        <v>1746</v>
      </c>
      <c r="B41" s="27" t="s">
        <v>1753</v>
      </c>
      <c r="C41" s="533"/>
    </row>
    <row r="42" spans="1:3" ht="16.899999999999999" customHeight="1">
      <c r="A42" s="194" t="s">
        <v>1747</v>
      </c>
      <c r="B42" s="27" t="s">
        <v>1754</v>
      </c>
      <c r="C42" s="533"/>
    </row>
    <row r="43" spans="1:3" ht="16.899999999999999" customHeight="1">
      <c r="A43" s="194" t="s">
        <v>1741</v>
      </c>
      <c r="B43" s="27" t="s">
        <v>1755</v>
      </c>
      <c r="C43" s="533"/>
    </row>
    <row r="44" spans="1:3" ht="16.899999999999999" customHeight="1">
      <c r="A44" s="194" t="s">
        <v>1741</v>
      </c>
      <c r="B44" s="27" t="s">
        <v>1756</v>
      </c>
      <c r="C44" s="533"/>
    </row>
    <row r="45" spans="1:3" ht="16.899999999999999" customHeight="1">
      <c r="A45" s="194" t="s">
        <v>1742</v>
      </c>
      <c r="B45" s="27" t="s">
        <v>1757</v>
      </c>
      <c r="C45" s="533"/>
    </row>
    <row r="46" spans="1:3">
      <c r="A46" s="194" t="s">
        <v>1743</v>
      </c>
      <c r="B46" s="27" t="s">
        <v>1758</v>
      </c>
      <c r="C46" s="533"/>
    </row>
    <row r="47" spans="1:3" ht="15" customHeight="1">
      <c r="A47" s="194" t="s">
        <v>1743</v>
      </c>
      <c r="B47" s="27" t="s">
        <v>1759</v>
      </c>
      <c r="C47" s="533"/>
    </row>
    <row r="48" spans="1:3" ht="16.899999999999999" customHeight="1">
      <c r="A48" s="194" t="s">
        <v>1744</v>
      </c>
      <c r="B48" s="27" t="s">
        <v>1760</v>
      </c>
      <c r="C48" s="533"/>
    </row>
    <row r="49" spans="1:5" ht="16.899999999999999" customHeight="1" thickBot="1">
      <c r="A49" s="195"/>
      <c r="B49" s="196"/>
      <c r="C49" s="534"/>
    </row>
    <row r="50" spans="1:5" ht="16.899999999999999" customHeight="1" thickBot="1"/>
    <row r="51" spans="1:5" ht="16.899999999999999" customHeight="1" thickBot="1">
      <c r="A51" s="244" t="s">
        <v>1548</v>
      </c>
      <c r="B51" s="418" t="s">
        <v>957</v>
      </c>
      <c r="C51" s="419" t="s">
        <v>1549</v>
      </c>
    </row>
    <row r="52" spans="1:5" ht="16.899999999999999" customHeight="1">
      <c r="A52" s="370" t="s">
        <v>1550</v>
      </c>
      <c r="B52" s="371">
        <v>1</v>
      </c>
      <c r="C52" s="536"/>
    </row>
    <row r="53" spans="1:5" ht="16.899999999999999" customHeight="1">
      <c r="A53" s="194" t="s">
        <v>1551</v>
      </c>
      <c r="B53" s="27">
        <v>1</v>
      </c>
      <c r="C53" s="537"/>
    </row>
    <row r="54" spans="1:5" ht="16.899999999999999" customHeight="1">
      <c r="A54" s="194" t="s">
        <v>1552</v>
      </c>
      <c r="B54" s="27">
        <v>1</v>
      </c>
      <c r="C54" s="537"/>
    </row>
    <row r="55" spans="1:5" ht="16.899999999999999" customHeight="1">
      <c r="A55" s="194" t="s">
        <v>1721</v>
      </c>
      <c r="B55" s="27">
        <v>1</v>
      </c>
      <c r="C55" s="538"/>
    </row>
    <row r="56" spans="1:5" ht="16.899999999999999" customHeight="1">
      <c r="A56" s="503" t="s">
        <v>1722</v>
      </c>
      <c r="B56" s="27">
        <v>1</v>
      </c>
      <c r="C56" s="538"/>
    </row>
    <row r="57" spans="1:5" ht="16.899999999999999" customHeight="1">
      <c r="A57" s="503" t="s">
        <v>1723</v>
      </c>
      <c r="B57" s="27">
        <v>1</v>
      </c>
      <c r="C57" s="538"/>
    </row>
    <row r="58" spans="1:5" ht="16.899999999999999" customHeight="1">
      <c r="A58" s="503" t="s">
        <v>1724</v>
      </c>
      <c r="B58" s="27">
        <v>1</v>
      </c>
      <c r="C58" s="538"/>
    </row>
    <row r="59" spans="1:5" ht="15">
      <c r="A59" s="503" t="s">
        <v>1727</v>
      </c>
      <c r="B59" s="27">
        <v>1</v>
      </c>
      <c r="C59" s="538"/>
    </row>
    <row r="60" spans="1:5" ht="15" customHeight="1">
      <c r="A60" s="503" t="s">
        <v>1725</v>
      </c>
      <c r="B60" s="27">
        <v>1</v>
      </c>
      <c r="C60" s="538"/>
      <c r="E60" s="197"/>
    </row>
    <row r="61" spans="1:5" ht="16.899999999999999" customHeight="1" thickBot="1">
      <c r="A61" s="504" t="s">
        <v>1726</v>
      </c>
      <c r="B61" s="196">
        <v>1</v>
      </c>
      <c r="C61" s="535"/>
      <c r="E61" s="198"/>
    </row>
    <row r="62" spans="1:5" ht="16.899999999999999" customHeight="1" thickBot="1">
      <c r="A62" s="770" t="s">
        <v>1553</v>
      </c>
      <c r="B62" s="771"/>
      <c r="C62" s="772"/>
      <c r="E62" s="198"/>
    </row>
    <row r="63" spans="1:5" ht="16.899999999999999" customHeight="1" thickBot="1">
      <c r="E63" s="198"/>
    </row>
    <row r="64" spans="1:5" ht="16.899999999999999" customHeight="1" thickBot="1">
      <c r="A64" s="244" t="s">
        <v>982</v>
      </c>
      <c r="B64" s="419" t="s">
        <v>1549</v>
      </c>
    </row>
    <row r="65" spans="1:2" ht="16.899999999999999" customHeight="1">
      <c r="A65" s="205" t="s">
        <v>983</v>
      </c>
      <c r="B65" s="533"/>
    </row>
    <row r="66" spans="1:2" ht="16.899999999999999" customHeight="1">
      <c r="A66" s="194" t="s">
        <v>1788</v>
      </c>
      <c r="B66" s="533"/>
    </row>
    <row r="67" spans="1:2" ht="16.899999999999999" customHeight="1">
      <c r="A67" s="194" t="s">
        <v>984</v>
      </c>
      <c r="B67" s="533"/>
    </row>
    <row r="68" spans="1:2" ht="16.899999999999999" customHeight="1">
      <c r="A68" s="194" t="s">
        <v>985</v>
      </c>
      <c r="B68" s="533"/>
    </row>
    <row r="69" spans="1:2" ht="16.899999999999999" customHeight="1">
      <c r="A69" s="194" t="s">
        <v>1765</v>
      </c>
      <c r="B69" s="533"/>
    </row>
    <row r="70" spans="1:2" ht="16.899999999999999" customHeight="1">
      <c r="A70" s="194" t="s">
        <v>986</v>
      </c>
      <c r="B70" s="533"/>
    </row>
    <row r="71" spans="1:2" ht="16.899999999999999" customHeight="1">
      <c r="A71" s="194" t="s">
        <v>987</v>
      </c>
      <c r="B71" s="533"/>
    </row>
    <row r="72" spans="1:2" ht="16.899999999999999" customHeight="1">
      <c r="A72" s="194" t="s">
        <v>988</v>
      </c>
      <c r="B72" s="533"/>
    </row>
    <row r="73" spans="1:2" ht="16.899999999999999" customHeight="1">
      <c r="A73" s="194" t="s">
        <v>989</v>
      </c>
      <c r="B73" s="533"/>
    </row>
    <row r="74" spans="1:2" ht="16.899999999999999" customHeight="1">
      <c r="A74" s="194" t="s">
        <v>990</v>
      </c>
      <c r="B74" s="533"/>
    </row>
    <row r="75" spans="1:2" ht="16.899999999999999" customHeight="1">
      <c r="A75" s="194" t="s">
        <v>1478</v>
      </c>
      <c r="B75" s="533"/>
    </row>
    <row r="76" spans="1:2" ht="16.899999999999999" customHeight="1">
      <c r="A76" s="194" t="s">
        <v>1479</v>
      </c>
      <c r="B76" s="533"/>
    </row>
    <row r="77" spans="1:2" ht="16.899999999999999" customHeight="1">
      <c r="A77" s="194" t="s">
        <v>991</v>
      </c>
      <c r="B77" s="533"/>
    </row>
    <row r="78" spans="1:2" ht="16.899999999999999" customHeight="1">
      <c r="A78" s="194" t="s">
        <v>992</v>
      </c>
      <c r="B78" s="533"/>
    </row>
    <row r="79" spans="1:2" ht="16.899999999999999" customHeight="1">
      <c r="A79" s="194" t="s">
        <v>993</v>
      </c>
      <c r="B79" s="533"/>
    </row>
    <row r="80" spans="1:2" ht="16.899999999999999" customHeight="1">
      <c r="A80" s="194" t="s">
        <v>994</v>
      </c>
      <c r="B80" s="533"/>
    </row>
    <row r="81" spans="1:2" ht="16.899999999999999" customHeight="1">
      <c r="A81" s="194" t="s">
        <v>1554</v>
      </c>
      <c r="B81" s="533"/>
    </row>
    <row r="82" spans="1:2" ht="16.899999999999999" customHeight="1">
      <c r="A82" s="194" t="s">
        <v>1555</v>
      </c>
      <c r="B82" s="533"/>
    </row>
    <row r="83" spans="1:2" ht="16.899999999999999" customHeight="1">
      <c r="A83" s="194" t="s">
        <v>995</v>
      </c>
      <c r="B83" s="533"/>
    </row>
    <row r="84" spans="1:2" ht="16.899999999999999" customHeight="1">
      <c r="A84" s="194" t="s">
        <v>996</v>
      </c>
      <c r="B84" s="533"/>
    </row>
    <row r="85" spans="1:2" ht="16.899999999999999" customHeight="1">
      <c r="A85" s="194" t="s">
        <v>997</v>
      </c>
      <c r="B85" s="533"/>
    </row>
    <row r="86" spans="1:2" ht="16.899999999999999" customHeight="1">
      <c r="A86" s="194" t="s">
        <v>998</v>
      </c>
      <c r="B86" s="533"/>
    </row>
    <row r="87" spans="1:2" ht="16.899999999999999" customHeight="1">
      <c r="A87" s="194" t="s">
        <v>999</v>
      </c>
      <c r="B87" s="533"/>
    </row>
    <row r="88" spans="1:2" ht="16.899999999999999" customHeight="1">
      <c r="A88" s="194" t="s">
        <v>1000</v>
      </c>
      <c r="B88" s="533"/>
    </row>
    <row r="89" spans="1:2" ht="16.899999999999999" customHeight="1">
      <c r="A89" s="194" t="s">
        <v>1001</v>
      </c>
      <c r="B89" s="533"/>
    </row>
    <row r="90" spans="1:2" ht="16.899999999999999" customHeight="1">
      <c r="A90" s="194" t="s">
        <v>1002</v>
      </c>
      <c r="B90" s="533"/>
    </row>
    <row r="91" spans="1:2" ht="16.899999999999999" customHeight="1">
      <c r="A91" s="194" t="s">
        <v>1003</v>
      </c>
      <c r="B91" s="533"/>
    </row>
    <row r="92" spans="1:2">
      <c r="A92" s="194" t="s">
        <v>1004</v>
      </c>
      <c r="B92" s="533"/>
    </row>
    <row r="93" spans="1:2">
      <c r="A93" s="194" t="s">
        <v>1005</v>
      </c>
      <c r="B93" s="533"/>
    </row>
    <row r="94" spans="1:2" ht="16.899999999999999" customHeight="1">
      <c r="A94" s="194" t="s">
        <v>1006</v>
      </c>
      <c r="B94" s="533"/>
    </row>
    <row r="95" spans="1:2" ht="16.899999999999999" customHeight="1" thickBot="1">
      <c r="A95" s="195" t="s">
        <v>1048</v>
      </c>
      <c r="B95" s="535"/>
    </row>
    <row r="96" spans="1:2" ht="16.899999999999999" customHeight="1" thickBot="1"/>
    <row r="97" spans="1:2" ht="16.899999999999999" customHeight="1" thickBot="1">
      <c r="A97" s="209" t="s">
        <v>1007</v>
      </c>
      <c r="B97" s="419" t="s">
        <v>1549</v>
      </c>
    </row>
    <row r="98" spans="1:2">
      <c r="A98" s="205" t="s">
        <v>1008</v>
      </c>
      <c r="B98" s="533"/>
    </row>
    <row r="99" spans="1:2" ht="15" customHeight="1">
      <c r="A99" s="194" t="s">
        <v>1009</v>
      </c>
      <c r="B99" s="533"/>
    </row>
    <row r="100" spans="1:2" ht="16.899999999999999" customHeight="1">
      <c r="A100" s="194" t="s">
        <v>1010</v>
      </c>
      <c r="B100" s="533"/>
    </row>
    <row r="101" spans="1:2" ht="16.899999999999999" customHeight="1" thickBot="1">
      <c r="A101" s="195" t="s">
        <v>1011</v>
      </c>
      <c r="B101" s="535"/>
    </row>
    <row r="102" spans="1:2" ht="16.899999999999999" customHeight="1" thickBot="1"/>
    <row r="103" spans="1:2" ht="16.899999999999999" customHeight="1" thickBot="1">
      <c r="A103" s="209" t="s">
        <v>1012</v>
      </c>
      <c r="B103" s="419" t="s">
        <v>1549</v>
      </c>
    </row>
    <row r="104" spans="1:2" ht="16.899999999999999" customHeight="1">
      <c r="A104" s="205" t="s">
        <v>1013</v>
      </c>
      <c r="B104" s="533"/>
    </row>
    <row r="105" spans="1:2" ht="16.899999999999999" customHeight="1">
      <c r="A105" s="194" t="s">
        <v>1014</v>
      </c>
      <c r="B105" s="533"/>
    </row>
    <row r="106" spans="1:2" ht="16.899999999999999" customHeight="1">
      <c r="A106" s="194" t="s">
        <v>1015</v>
      </c>
      <c r="B106" s="533"/>
    </row>
    <row r="107" spans="1:2">
      <c r="A107" s="194" t="s">
        <v>1016</v>
      </c>
      <c r="B107" s="533"/>
    </row>
    <row r="108" spans="1:2" ht="15" customHeight="1">
      <c r="A108" s="194" t="s">
        <v>1017</v>
      </c>
      <c r="B108" s="533"/>
    </row>
    <row r="109" spans="1:2" ht="16.899999999999999" customHeight="1">
      <c r="A109" s="194" t="s">
        <v>1018</v>
      </c>
      <c r="B109" s="533"/>
    </row>
    <row r="110" spans="1:2" ht="16.899999999999999" customHeight="1" thickBot="1">
      <c r="A110" s="195" t="s">
        <v>1019</v>
      </c>
      <c r="B110" s="535"/>
    </row>
    <row r="111" spans="1:2" ht="16.899999999999999" customHeight="1" thickBot="1"/>
    <row r="112" spans="1:2" ht="15.75" thickBot="1">
      <c r="A112" s="209" t="s">
        <v>1020</v>
      </c>
      <c r="B112" s="419" t="s">
        <v>1549</v>
      </c>
    </row>
    <row r="113" spans="1:2" ht="15" customHeight="1">
      <c r="A113" s="205" t="s">
        <v>1021</v>
      </c>
      <c r="B113" s="533"/>
    </row>
    <row r="114" spans="1:2" ht="16.899999999999999" customHeight="1">
      <c r="A114" s="194" t="s">
        <v>1022</v>
      </c>
      <c r="B114" s="533"/>
    </row>
    <row r="115" spans="1:2" ht="16.899999999999999" customHeight="1" thickBot="1">
      <c r="A115" s="195" t="s">
        <v>1023</v>
      </c>
      <c r="B115" s="535"/>
    </row>
    <row r="116" spans="1:2" ht="16.899999999999999" customHeight="1" thickBot="1"/>
    <row r="117" spans="1:2" ht="16.899999999999999" customHeight="1" thickBot="1">
      <c r="A117" s="209" t="s">
        <v>1024</v>
      </c>
      <c r="B117" s="419" t="s">
        <v>1549</v>
      </c>
    </row>
    <row r="118" spans="1:2" ht="16.899999999999999" customHeight="1">
      <c r="A118" s="205" t="s">
        <v>1025</v>
      </c>
      <c r="B118" s="533"/>
    </row>
    <row r="119" spans="1:2">
      <c r="A119" s="194" t="s">
        <v>1026</v>
      </c>
      <c r="B119" s="533"/>
    </row>
    <row r="120" spans="1:2" ht="15" customHeight="1">
      <c r="A120" s="194" t="s">
        <v>1027</v>
      </c>
      <c r="B120" s="533"/>
    </row>
    <row r="121" spans="1:2" ht="16.899999999999999" customHeight="1">
      <c r="A121" s="194" t="s">
        <v>1028</v>
      </c>
      <c r="B121" s="533"/>
    </row>
    <row r="122" spans="1:2" ht="16.899999999999999" customHeight="1" thickBot="1">
      <c r="A122" s="195" t="s">
        <v>1029</v>
      </c>
      <c r="B122" s="535"/>
    </row>
    <row r="123" spans="1:2" ht="16.899999999999999" customHeight="1" thickBot="1"/>
    <row r="124" spans="1:2" ht="16.899999999999999" customHeight="1" thickBot="1">
      <c r="A124" s="209" t="s">
        <v>1030</v>
      </c>
      <c r="B124" s="419" t="s">
        <v>1549</v>
      </c>
    </row>
    <row r="125" spans="1:2" ht="16.899999999999999" customHeight="1">
      <c r="A125" s="370" t="s">
        <v>1031</v>
      </c>
      <c r="B125" s="533"/>
    </row>
    <row r="126" spans="1:2" ht="16.899999999999999" customHeight="1">
      <c r="A126" s="194" t="s">
        <v>1032</v>
      </c>
      <c r="B126" s="533"/>
    </row>
    <row r="127" spans="1:2" ht="16.899999999999999" customHeight="1">
      <c r="A127" s="194" t="s">
        <v>1033</v>
      </c>
      <c r="B127" s="533"/>
    </row>
    <row r="128" spans="1:2" ht="16.899999999999999" customHeight="1">
      <c r="A128" s="194" t="s">
        <v>1034</v>
      </c>
      <c r="B128" s="533"/>
    </row>
    <row r="129" spans="1:2" ht="16.899999999999999" customHeight="1">
      <c r="A129" s="194" t="s">
        <v>1035</v>
      </c>
      <c r="B129" s="533"/>
    </row>
    <row r="130" spans="1:2" ht="16.899999999999999" customHeight="1">
      <c r="A130" s="194" t="s">
        <v>1036</v>
      </c>
      <c r="B130" s="533"/>
    </row>
    <row r="131" spans="1:2" ht="16.899999999999999" customHeight="1">
      <c r="A131" s="194" t="s">
        <v>1037</v>
      </c>
      <c r="B131" s="533"/>
    </row>
    <row r="132" spans="1:2" ht="16.899999999999999" customHeight="1">
      <c r="A132" s="194" t="s">
        <v>1038</v>
      </c>
      <c r="B132" s="533"/>
    </row>
    <row r="133" spans="1:2" ht="16.899999999999999" customHeight="1">
      <c r="A133" s="194" t="s">
        <v>1039</v>
      </c>
      <c r="B133" s="533"/>
    </row>
    <row r="134" spans="1:2" ht="16.899999999999999" customHeight="1">
      <c r="A134" s="552" t="s">
        <v>1762</v>
      </c>
      <c r="B134" s="533"/>
    </row>
    <row r="135" spans="1:2" ht="16.899999999999999" customHeight="1">
      <c r="A135" s="553" t="s">
        <v>1763</v>
      </c>
      <c r="B135" s="533"/>
    </row>
    <row r="136" spans="1:2" ht="16.899999999999999" customHeight="1">
      <c r="A136" s="194" t="s">
        <v>1040</v>
      </c>
      <c r="B136" s="533"/>
    </row>
    <row r="137" spans="1:2" ht="16.899999999999999" customHeight="1">
      <c r="A137" s="194" t="s">
        <v>1041</v>
      </c>
      <c r="B137" s="533"/>
    </row>
    <row r="138" spans="1:2" ht="16.899999999999999" customHeight="1">
      <c r="A138" s="194" t="s">
        <v>1042</v>
      </c>
      <c r="B138" s="533"/>
    </row>
    <row r="139" spans="1:2" ht="16.899999999999999" customHeight="1">
      <c r="A139" s="194" t="s">
        <v>1043</v>
      </c>
      <c r="B139" s="533"/>
    </row>
    <row r="140" spans="1:2" ht="16.899999999999999" customHeight="1">
      <c r="A140" s="194" t="s">
        <v>1044</v>
      </c>
      <c r="B140" s="533"/>
    </row>
    <row r="141" spans="1:2" ht="19.899999999999999" customHeight="1">
      <c r="A141" s="204" t="s">
        <v>1045</v>
      </c>
      <c r="B141" s="538"/>
    </row>
    <row r="142" spans="1:2">
      <c r="A142" s="194" t="s">
        <v>1558</v>
      </c>
      <c r="B142" s="538"/>
    </row>
    <row r="143" spans="1:2">
      <c r="A143" s="194" t="s">
        <v>1556</v>
      </c>
      <c r="B143" s="538"/>
    </row>
    <row r="144" spans="1:2" ht="13.5" thickBot="1">
      <c r="A144" s="195" t="s">
        <v>1557</v>
      </c>
      <c r="B144" s="535"/>
    </row>
    <row r="145" spans="1:2" ht="15.75" thickBot="1">
      <c r="A145" s="210" t="s">
        <v>1047</v>
      </c>
      <c r="B145" s="107">
        <f>SUM(C4:C21,C24:C32,C35:C49,C52:C61,B65:B94,B95,B98:B101,B104:B110,B113:B115,B118:B122,B125:B144)</f>
        <v>0</v>
      </c>
    </row>
  </sheetData>
  <sheetProtection algorithmName="SHA-512" hashValue="SD0NIwCzYyBKzL1iSdU/upDvPZa08jFUEy/6EokofpjX8RAIU+036bEiEby5WCkVrPADbJQHo2sVFvesbJhTMg==" saltValue="eCcFigXesXO8Wk8UrLUb5g==" spinCount="100000" sheet="1" objects="1" scenarios="1"/>
  <mergeCells count="3">
    <mergeCell ref="A1:C1"/>
    <mergeCell ref="A62:C62"/>
    <mergeCell ref="A2:D2"/>
  </mergeCells>
  <phoneticPr fontId="4" type="noConversion"/>
  <conditionalFormatting sqref="C4:C21 C35:C49">
    <cfRule type="notContainsBlanks" dxfId="23" priority="19">
      <formula>LEN(TRIM(C4))&gt;0</formula>
    </cfRule>
  </conditionalFormatting>
  <conditionalFormatting sqref="C24:C32">
    <cfRule type="notContainsBlanks" dxfId="22" priority="18">
      <formula>LEN(TRIM(C24))&gt;0</formula>
    </cfRule>
  </conditionalFormatting>
  <conditionalFormatting sqref="B65:B94">
    <cfRule type="notContainsBlanks" dxfId="21" priority="17">
      <formula>LEN(TRIM(B65))&gt;0</formula>
    </cfRule>
  </conditionalFormatting>
  <conditionalFormatting sqref="B95">
    <cfRule type="notContainsBlanks" dxfId="20" priority="16">
      <formula>LEN(TRIM(B95))&gt;0</formula>
    </cfRule>
  </conditionalFormatting>
  <conditionalFormatting sqref="B98:B100">
    <cfRule type="notContainsBlanks" dxfId="19" priority="15">
      <formula>LEN(TRIM(B98))&gt;0</formula>
    </cfRule>
  </conditionalFormatting>
  <conditionalFormatting sqref="B101">
    <cfRule type="notContainsBlanks" dxfId="18" priority="14">
      <formula>LEN(TRIM(B101))&gt;0</formula>
    </cfRule>
  </conditionalFormatting>
  <conditionalFormatting sqref="B104:B109">
    <cfRule type="notContainsBlanks" dxfId="17" priority="13">
      <formula>LEN(TRIM(B104))&gt;0</formula>
    </cfRule>
  </conditionalFormatting>
  <conditionalFormatting sqref="B110">
    <cfRule type="notContainsBlanks" dxfId="16" priority="12">
      <formula>LEN(TRIM(B110))&gt;0</formula>
    </cfRule>
  </conditionalFormatting>
  <conditionalFormatting sqref="B113:B114">
    <cfRule type="notContainsBlanks" dxfId="15" priority="11">
      <formula>LEN(TRIM(B113))&gt;0</formula>
    </cfRule>
  </conditionalFormatting>
  <conditionalFormatting sqref="B115">
    <cfRule type="notContainsBlanks" dxfId="14" priority="10">
      <formula>LEN(TRIM(B115))&gt;0</formula>
    </cfRule>
  </conditionalFormatting>
  <conditionalFormatting sqref="B118:B121">
    <cfRule type="notContainsBlanks" dxfId="13" priority="9">
      <formula>LEN(TRIM(B118))&gt;0</formula>
    </cfRule>
  </conditionalFormatting>
  <conditionalFormatting sqref="B122">
    <cfRule type="notContainsBlanks" dxfId="12" priority="8">
      <formula>LEN(TRIM(B122))&gt;0</formula>
    </cfRule>
  </conditionalFormatting>
  <conditionalFormatting sqref="B125:B143">
    <cfRule type="notContainsBlanks" dxfId="11" priority="7">
      <formula>LEN(TRIM(B125))&gt;0</formula>
    </cfRule>
  </conditionalFormatting>
  <conditionalFormatting sqref="B144">
    <cfRule type="notContainsBlanks" dxfId="10" priority="6">
      <formula>LEN(TRIM(B144))&gt;0</formula>
    </cfRule>
  </conditionalFormatting>
  <conditionalFormatting sqref="C52:C61">
    <cfRule type="notContainsBlanks" dxfId="9" priority="1">
      <formula>LEN(TRIM(C52))&gt;0</formula>
    </cfRule>
  </conditionalFormatting>
  <dataValidations count="14">
    <dataValidation allowBlank="1" showInputMessage="1" showErrorMessage="1" prompt="Part # CD1935" sqref="A35"/>
    <dataValidation allowBlank="1" showInputMessage="1" showErrorMessage="1" prompt="Part # CD1940" sqref="A36"/>
    <dataValidation allowBlank="1" showInputMessage="1" showErrorMessage="1" prompt="Part # 9704" sqref="A38"/>
    <dataValidation allowBlank="1" showInputMessage="1" showErrorMessage="1" prompt="Part # CD1960_x000a_" sqref="A37"/>
    <dataValidation allowBlank="1" showInputMessage="1" showErrorMessage="1" prompt="Part # 72200426" sqref="A39"/>
    <dataValidation allowBlank="1" showInputMessage="1" showErrorMessage="1" prompt="Part # 72200903" sqref="A40"/>
    <dataValidation allowBlank="1" showInputMessage="1" showErrorMessage="1" prompt="Part # 72200902" sqref="A41"/>
    <dataValidation allowBlank="1" showInputMessage="1" showErrorMessage="1" prompt="Part # 72200436" sqref="A42"/>
    <dataValidation allowBlank="1" showInputMessage="1" showErrorMessage="1" prompt="Part # 3910-075-500" sqref="A43"/>
    <dataValidation allowBlank="1" showInputMessage="1" showErrorMessage="1" prompt="Part # 3910-075-650" sqref="A44"/>
    <dataValidation allowBlank="1" showInputMessage="1" showErrorMessage="1" prompt="Part # 16150" sqref="A45"/>
    <dataValidation allowBlank="1" showInputMessage="1" showErrorMessage="1" prompt="Part # B5LT" sqref="A46"/>
    <dataValidation allowBlank="1" showInputMessage="1" showErrorMessage="1" prompt="Part # B15LT" sqref="A47"/>
    <dataValidation allowBlank="1" showInputMessage="1" showErrorMessage="1" prompt="Part # D11LT" sqref="A48"/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92"/>
  <sheetViews>
    <sheetView topLeftCell="A63" workbookViewId="0">
      <selection activeCell="D86" activeCellId="13" sqref="D5:D13 D16:D17 D20:D22 D25 D28:D36 D39:D43 D49 D53:D56 D59 D62:D66 D71:D72 D75:D80 D83 D86:D91"/>
    </sheetView>
  </sheetViews>
  <sheetFormatPr defaultRowHeight="12.75"/>
  <cols>
    <col min="1" max="1" width="14.7109375" customWidth="1"/>
    <col min="2" max="2" width="50.7109375" customWidth="1"/>
    <col min="3" max="3" width="16.7109375" customWidth="1"/>
    <col min="4" max="4" width="12.7109375" customWidth="1"/>
  </cols>
  <sheetData>
    <row r="1" spans="1:7" ht="30" customHeight="1">
      <c r="A1" s="781" t="s">
        <v>1084</v>
      </c>
      <c r="B1" s="782"/>
      <c r="C1" s="782"/>
      <c r="D1" s="783"/>
    </row>
    <row r="2" spans="1:7" ht="19.899999999999999" customHeight="1" thickBot="1">
      <c r="A2" s="779" t="s">
        <v>752</v>
      </c>
      <c r="B2" s="780"/>
      <c r="C2" s="780"/>
      <c r="D2" s="784"/>
    </row>
    <row r="3" spans="1:7" ht="30" customHeight="1" thickBot="1">
      <c r="A3" s="773" t="s">
        <v>1486</v>
      </c>
      <c r="B3" s="676"/>
      <c r="C3" s="376"/>
      <c r="D3" s="292"/>
    </row>
    <row r="4" spans="1:7" ht="15" customHeight="1" thickBot="1">
      <c r="A4" s="420" t="s">
        <v>1085</v>
      </c>
      <c r="B4" s="421" t="s">
        <v>1086</v>
      </c>
      <c r="C4" s="422" t="s">
        <v>1087</v>
      </c>
      <c r="D4" s="423" t="s">
        <v>1549</v>
      </c>
    </row>
    <row r="5" spans="1:7" ht="15" customHeight="1">
      <c r="A5" s="205" t="s">
        <v>1088</v>
      </c>
      <c r="B5" s="236" t="s">
        <v>1089</v>
      </c>
      <c r="C5" s="240" t="s">
        <v>1090</v>
      </c>
      <c r="D5" s="533"/>
    </row>
    <row r="6" spans="1:7" ht="15" customHeight="1">
      <c r="A6" s="194" t="s">
        <v>1091</v>
      </c>
      <c r="B6" s="2" t="s">
        <v>1092</v>
      </c>
      <c r="C6" s="237" t="s">
        <v>1090</v>
      </c>
      <c r="D6" s="533"/>
    </row>
    <row r="7" spans="1:7" ht="15" customHeight="1">
      <c r="A7" s="194" t="s">
        <v>1093</v>
      </c>
      <c r="B7" s="2" t="s">
        <v>1094</v>
      </c>
      <c r="C7" s="237" t="s">
        <v>1095</v>
      </c>
      <c r="D7" s="533"/>
    </row>
    <row r="8" spans="1:7" ht="15" customHeight="1">
      <c r="A8" s="194" t="s">
        <v>1096</v>
      </c>
      <c r="B8" s="2" t="s">
        <v>1097</v>
      </c>
      <c r="C8" s="237" t="s">
        <v>1095</v>
      </c>
      <c r="D8" s="533"/>
    </row>
    <row r="9" spans="1:7" ht="15" customHeight="1">
      <c r="A9" s="194" t="s">
        <v>1098</v>
      </c>
      <c r="B9" s="2" t="s">
        <v>1099</v>
      </c>
      <c r="C9" s="237"/>
      <c r="D9" s="533"/>
    </row>
    <row r="10" spans="1:7" ht="15" customHeight="1">
      <c r="A10" s="194" t="s">
        <v>1100</v>
      </c>
      <c r="B10" s="2" t="s">
        <v>1101</v>
      </c>
      <c r="C10" s="237"/>
      <c r="D10" s="533"/>
    </row>
    <row r="11" spans="1:7" ht="15" customHeight="1">
      <c r="A11" s="194" t="s">
        <v>1102</v>
      </c>
      <c r="B11" s="2" t="s">
        <v>1103</v>
      </c>
      <c r="C11" s="237"/>
      <c r="D11" s="533"/>
      <c r="G11" s="16"/>
    </row>
    <row r="12" spans="1:7" ht="15" customHeight="1">
      <c r="A12" s="194" t="s">
        <v>1104</v>
      </c>
      <c r="B12" s="2" t="s">
        <v>1103</v>
      </c>
      <c r="C12" s="237"/>
      <c r="D12" s="533"/>
    </row>
    <row r="13" spans="1:7" ht="15" customHeight="1" thickBot="1">
      <c r="A13" s="195" t="s">
        <v>1105</v>
      </c>
      <c r="B13" s="238" t="s">
        <v>1106</v>
      </c>
      <c r="C13" s="239"/>
      <c r="D13" s="539"/>
    </row>
    <row r="14" spans="1:7" ht="30" customHeight="1" thickBot="1">
      <c r="A14" s="773" t="s">
        <v>1107</v>
      </c>
      <c r="B14" s="676"/>
      <c r="C14" s="377"/>
      <c r="D14" s="246"/>
    </row>
    <row r="15" spans="1:7" ht="15" customHeight="1" thickBot="1">
      <c r="A15" s="420" t="s">
        <v>1085</v>
      </c>
      <c r="B15" s="421" t="s">
        <v>1086</v>
      </c>
      <c r="C15" s="422" t="s">
        <v>1087</v>
      </c>
      <c r="D15" s="423" t="s">
        <v>1549</v>
      </c>
    </row>
    <row r="16" spans="1:7" ht="15" customHeight="1">
      <c r="A16" s="205" t="s">
        <v>1108</v>
      </c>
      <c r="B16" s="236" t="s">
        <v>1109</v>
      </c>
      <c r="C16" s="240" t="s">
        <v>28</v>
      </c>
      <c r="D16" s="533"/>
    </row>
    <row r="17" spans="1:4" ht="15" customHeight="1" thickBot="1">
      <c r="A17" s="195" t="s">
        <v>1110</v>
      </c>
      <c r="B17" s="238" t="s">
        <v>1111</v>
      </c>
      <c r="C17" s="239" t="s">
        <v>28</v>
      </c>
      <c r="D17" s="539"/>
    </row>
    <row r="18" spans="1:4" ht="30" customHeight="1" thickBot="1">
      <c r="A18" s="787" t="s">
        <v>1182</v>
      </c>
      <c r="B18" s="724"/>
      <c r="C18" s="385"/>
      <c r="D18" s="246"/>
    </row>
    <row r="19" spans="1:4" ht="15" customHeight="1" thickBot="1">
      <c r="A19" s="420" t="s">
        <v>1085</v>
      </c>
      <c r="B19" s="421" t="s">
        <v>1086</v>
      </c>
      <c r="C19" s="422" t="s">
        <v>1087</v>
      </c>
      <c r="D19" s="423" t="s">
        <v>1549</v>
      </c>
    </row>
    <row r="20" spans="1:4" ht="15" customHeight="1">
      <c r="A20" s="205" t="s">
        <v>1112</v>
      </c>
      <c r="B20" s="236" t="s">
        <v>1113</v>
      </c>
      <c r="C20" s="240" t="s">
        <v>1114</v>
      </c>
      <c r="D20" s="533"/>
    </row>
    <row r="21" spans="1:4" ht="15" customHeight="1">
      <c r="A21" s="194" t="s">
        <v>1115</v>
      </c>
      <c r="B21" s="2" t="s">
        <v>1116</v>
      </c>
      <c r="C21" s="237" t="s">
        <v>1114</v>
      </c>
      <c r="D21" s="533"/>
    </row>
    <row r="22" spans="1:4" ht="15" customHeight="1" thickBot="1">
      <c r="A22" s="195" t="s">
        <v>1117</v>
      </c>
      <c r="B22" s="238" t="s">
        <v>1118</v>
      </c>
      <c r="C22" s="239" t="s">
        <v>1114</v>
      </c>
      <c r="D22" s="539"/>
    </row>
    <row r="23" spans="1:4" ht="30" customHeight="1" thickBot="1">
      <c r="A23" s="773" t="s">
        <v>1183</v>
      </c>
      <c r="B23" s="676"/>
      <c r="C23" s="377"/>
      <c r="D23" s="246"/>
    </row>
    <row r="24" spans="1:4" ht="15" customHeight="1" thickBot="1">
      <c r="A24" s="420" t="s">
        <v>1085</v>
      </c>
      <c r="B24" s="421" t="s">
        <v>1086</v>
      </c>
      <c r="C24" s="422" t="s">
        <v>1087</v>
      </c>
      <c r="D24" s="423" t="s">
        <v>1549</v>
      </c>
    </row>
    <row r="25" spans="1:4" ht="15" customHeight="1" thickBot="1">
      <c r="A25" s="241" t="s">
        <v>1115</v>
      </c>
      <c r="B25" s="242" t="s">
        <v>1119</v>
      </c>
      <c r="C25" s="113"/>
      <c r="D25" s="533"/>
    </row>
    <row r="26" spans="1:4" s="68" customFormat="1" ht="30" customHeight="1" thickBot="1">
      <c r="A26" s="773" t="s">
        <v>1487</v>
      </c>
      <c r="B26" s="676"/>
      <c r="C26" s="377"/>
      <c r="D26" s="246"/>
    </row>
    <row r="27" spans="1:4" ht="15" customHeight="1" thickBot="1">
      <c r="A27" s="420" t="s">
        <v>1085</v>
      </c>
      <c r="B27" s="421" t="s">
        <v>1086</v>
      </c>
      <c r="C27" s="422" t="s">
        <v>1087</v>
      </c>
      <c r="D27" s="423" t="s">
        <v>1549</v>
      </c>
    </row>
    <row r="28" spans="1:4" ht="15" customHeight="1">
      <c r="A28" s="205" t="s">
        <v>1120</v>
      </c>
      <c r="B28" s="236" t="s">
        <v>1121</v>
      </c>
      <c r="C28" s="240" t="s">
        <v>1122</v>
      </c>
      <c r="D28" s="533"/>
    </row>
    <row r="29" spans="1:4" ht="15" customHeight="1">
      <c r="A29" s="194" t="s">
        <v>1123</v>
      </c>
      <c r="B29" s="2" t="s">
        <v>1124</v>
      </c>
      <c r="C29" s="237" t="s">
        <v>1122</v>
      </c>
      <c r="D29" s="533"/>
    </row>
    <row r="30" spans="1:4" ht="15" customHeight="1">
      <c r="A30" s="194" t="s">
        <v>1125</v>
      </c>
      <c r="B30" s="2" t="s">
        <v>1126</v>
      </c>
      <c r="C30" s="237" t="s">
        <v>1122</v>
      </c>
      <c r="D30" s="533"/>
    </row>
    <row r="31" spans="1:4" ht="15" customHeight="1">
      <c r="A31" s="194" t="s">
        <v>1127</v>
      </c>
      <c r="B31" s="2" t="s">
        <v>1128</v>
      </c>
      <c r="C31" s="237" t="s">
        <v>1129</v>
      </c>
      <c r="D31" s="533"/>
    </row>
    <row r="32" spans="1:4" ht="15" customHeight="1">
      <c r="A32" s="194" t="s">
        <v>1130</v>
      </c>
      <c r="B32" s="2" t="s">
        <v>1131</v>
      </c>
      <c r="C32" s="237" t="s">
        <v>1129</v>
      </c>
      <c r="D32" s="533"/>
    </row>
    <row r="33" spans="1:4" ht="15" customHeight="1">
      <c r="A33" s="194" t="s">
        <v>1132</v>
      </c>
      <c r="B33" s="2" t="s">
        <v>1133</v>
      </c>
      <c r="C33" s="237" t="s">
        <v>1134</v>
      </c>
      <c r="D33" s="533"/>
    </row>
    <row r="34" spans="1:4" ht="15" customHeight="1">
      <c r="A34" s="194" t="s">
        <v>1135</v>
      </c>
      <c r="B34" s="2" t="s">
        <v>1136</v>
      </c>
      <c r="C34" s="237" t="s">
        <v>1134</v>
      </c>
      <c r="D34" s="533"/>
    </row>
    <row r="35" spans="1:4" ht="15" customHeight="1">
      <c r="A35" s="194" t="s">
        <v>1137</v>
      </c>
      <c r="B35" s="2" t="s">
        <v>1138</v>
      </c>
      <c r="C35" s="237" t="s">
        <v>1139</v>
      </c>
      <c r="D35" s="540"/>
    </row>
    <row r="36" spans="1:4" ht="15" customHeight="1" thickBot="1">
      <c r="A36" s="195" t="s">
        <v>1140</v>
      </c>
      <c r="B36" s="238" t="s">
        <v>1141</v>
      </c>
      <c r="C36" s="239" t="s">
        <v>1139</v>
      </c>
      <c r="D36" s="541"/>
    </row>
    <row r="37" spans="1:4" s="68" customFormat="1" ht="30" customHeight="1" thickBot="1">
      <c r="A37" s="773" t="s">
        <v>1491</v>
      </c>
      <c r="B37" s="676"/>
      <c r="C37" s="376"/>
      <c r="D37" s="461"/>
    </row>
    <row r="38" spans="1:4" ht="15" customHeight="1" thickBot="1">
      <c r="A38" s="420" t="s">
        <v>1085</v>
      </c>
      <c r="B38" s="421" t="s">
        <v>1086</v>
      </c>
      <c r="C38" s="422" t="s">
        <v>1087</v>
      </c>
      <c r="D38" s="423" t="s">
        <v>1549</v>
      </c>
    </row>
    <row r="39" spans="1:4" ht="15" customHeight="1">
      <c r="A39" s="243" t="s">
        <v>1142</v>
      </c>
      <c r="B39" s="236" t="s">
        <v>1143</v>
      </c>
      <c r="C39" s="240" t="s">
        <v>1144</v>
      </c>
      <c r="D39" s="533"/>
    </row>
    <row r="40" spans="1:4" ht="15" customHeight="1">
      <c r="A40" s="194" t="s">
        <v>1145</v>
      </c>
      <c r="B40" s="2" t="s">
        <v>1146</v>
      </c>
      <c r="C40" s="237" t="s">
        <v>1144</v>
      </c>
      <c r="D40" s="533"/>
    </row>
    <row r="41" spans="1:4" ht="15" customHeight="1">
      <c r="A41" s="194" t="s">
        <v>1147</v>
      </c>
      <c r="B41" s="2" t="s">
        <v>1148</v>
      </c>
      <c r="C41" s="237"/>
      <c r="D41" s="533"/>
    </row>
    <row r="42" spans="1:4" ht="15" customHeight="1">
      <c r="A42" s="194" t="s">
        <v>1149</v>
      </c>
      <c r="B42" s="2" t="s">
        <v>1148</v>
      </c>
      <c r="C42" s="237"/>
      <c r="D42" s="533"/>
    </row>
    <row r="43" spans="1:4" ht="15" customHeight="1" thickBot="1">
      <c r="A43" s="195" t="s">
        <v>1150</v>
      </c>
      <c r="B43" s="238" t="s">
        <v>1151</v>
      </c>
      <c r="C43" s="239" t="s">
        <v>1152</v>
      </c>
      <c r="D43" s="535"/>
    </row>
    <row r="44" spans="1:4" ht="15" customHeight="1" thickBot="1">
      <c r="A44" s="16"/>
      <c r="C44" s="3"/>
      <c r="D44" s="391"/>
    </row>
    <row r="45" spans="1:4" s="68" customFormat="1" ht="30" customHeight="1" thickBot="1">
      <c r="A45" s="778" t="s">
        <v>1084</v>
      </c>
      <c r="B45" s="777"/>
      <c r="C45" s="777"/>
      <c r="D45" s="788"/>
    </row>
    <row r="46" spans="1:4" ht="19.899999999999999" customHeight="1">
      <c r="A46" s="779" t="s">
        <v>752</v>
      </c>
      <c r="B46" s="780"/>
      <c r="C46" s="780"/>
      <c r="D46" s="789"/>
    </row>
    <row r="47" spans="1:4" s="68" customFormat="1" ht="30" customHeight="1" thickBot="1">
      <c r="A47" s="785" t="s">
        <v>1153</v>
      </c>
      <c r="B47" s="786"/>
      <c r="C47" s="459"/>
      <c r="D47" s="426"/>
    </row>
    <row r="48" spans="1:4" ht="15" customHeight="1" thickBot="1">
      <c r="A48" s="420" t="s">
        <v>1085</v>
      </c>
      <c r="B48" s="421" t="s">
        <v>1086</v>
      </c>
      <c r="C48" s="422" t="s">
        <v>1087</v>
      </c>
      <c r="D48" s="423" t="s">
        <v>1549</v>
      </c>
    </row>
    <row r="49" spans="1:4" ht="15" customHeight="1" thickBot="1">
      <c r="A49" s="241" t="s">
        <v>1154</v>
      </c>
      <c r="B49" s="242" t="s">
        <v>1155</v>
      </c>
      <c r="C49" s="113"/>
      <c r="D49" s="533"/>
    </row>
    <row r="50" spans="1:4" s="68" customFormat="1" ht="30" customHeight="1" thickBot="1">
      <c r="A50" s="773" t="s">
        <v>1495</v>
      </c>
      <c r="B50" s="676"/>
      <c r="C50" s="376"/>
      <c r="D50" s="425"/>
    </row>
    <row r="51" spans="1:4" ht="15" customHeight="1" thickBot="1">
      <c r="A51" s="420" t="s">
        <v>1085</v>
      </c>
      <c r="B51" s="421" t="s">
        <v>1086</v>
      </c>
      <c r="C51" s="422" t="s">
        <v>1087</v>
      </c>
      <c r="D51" s="423" t="s">
        <v>1549</v>
      </c>
    </row>
    <row r="52" spans="1:4" ht="15" customHeight="1">
      <c r="A52" s="243" t="s">
        <v>1142</v>
      </c>
      <c r="B52" s="236" t="s">
        <v>1143</v>
      </c>
      <c r="C52" s="240" t="s">
        <v>1144</v>
      </c>
      <c r="D52" s="368"/>
    </row>
    <row r="53" spans="1:4" ht="15" customHeight="1">
      <c r="A53" s="194" t="s">
        <v>1145</v>
      </c>
      <c r="B53" s="345" t="s">
        <v>1146</v>
      </c>
      <c r="C53" s="237" t="s">
        <v>1144</v>
      </c>
      <c r="D53" s="533"/>
    </row>
    <row r="54" spans="1:4" ht="15" customHeight="1">
      <c r="A54" s="194" t="s">
        <v>1147</v>
      </c>
      <c r="B54" s="2" t="s">
        <v>1148</v>
      </c>
      <c r="C54" s="237"/>
      <c r="D54" s="533"/>
    </row>
    <row r="55" spans="1:4" ht="15" customHeight="1">
      <c r="A55" s="194" t="s">
        <v>1149</v>
      </c>
      <c r="B55" s="2" t="s">
        <v>1148</v>
      </c>
      <c r="C55" s="237"/>
      <c r="D55" s="533"/>
    </row>
    <row r="56" spans="1:4" ht="15" customHeight="1" thickBot="1">
      <c r="A56" s="195" t="s">
        <v>1150</v>
      </c>
      <c r="B56" s="238" t="s">
        <v>1156</v>
      </c>
      <c r="C56" s="239" t="s">
        <v>1157</v>
      </c>
      <c r="D56" s="539"/>
    </row>
    <row r="57" spans="1:4" s="68" customFormat="1" ht="30" customHeight="1" thickBot="1">
      <c r="A57" s="773" t="s">
        <v>1158</v>
      </c>
      <c r="B57" s="676"/>
      <c r="C57" s="376"/>
      <c r="D57" s="425"/>
    </row>
    <row r="58" spans="1:4" ht="15" customHeight="1" thickBot="1">
      <c r="A58" s="420" t="s">
        <v>1085</v>
      </c>
      <c r="B58" s="421" t="s">
        <v>1086</v>
      </c>
      <c r="C58" s="422" t="s">
        <v>1087</v>
      </c>
      <c r="D58" s="423" t="s">
        <v>1549</v>
      </c>
    </row>
    <row r="59" spans="1:4" ht="15" customHeight="1" thickBot="1">
      <c r="A59" s="241" t="s">
        <v>1500</v>
      </c>
      <c r="B59" s="344" t="s">
        <v>1497</v>
      </c>
      <c r="C59" s="113"/>
      <c r="D59" s="533"/>
    </row>
    <row r="60" spans="1:4" s="68" customFormat="1" ht="30" customHeight="1" thickBot="1">
      <c r="A60" s="773" t="s">
        <v>1159</v>
      </c>
      <c r="B60" s="676"/>
      <c r="C60" s="377"/>
      <c r="D60" s="427"/>
    </row>
    <row r="61" spans="1:4" ht="15" customHeight="1" thickBot="1">
      <c r="A61" s="420" t="s">
        <v>1085</v>
      </c>
      <c r="B61" s="421" t="s">
        <v>1086</v>
      </c>
      <c r="C61" s="422" t="s">
        <v>1087</v>
      </c>
      <c r="D61" s="423" t="s">
        <v>1549</v>
      </c>
    </row>
    <row r="62" spans="1:4" ht="15" customHeight="1">
      <c r="A62" s="243" t="s">
        <v>1142</v>
      </c>
      <c r="B62" s="236" t="s">
        <v>1143</v>
      </c>
      <c r="C62" s="346" t="s">
        <v>1144</v>
      </c>
      <c r="D62" s="542"/>
    </row>
    <row r="63" spans="1:4" ht="15" customHeight="1">
      <c r="A63" s="194" t="s">
        <v>1145</v>
      </c>
      <c r="B63" s="2" t="s">
        <v>1146</v>
      </c>
      <c r="C63" s="347" t="s">
        <v>1144</v>
      </c>
      <c r="D63" s="543"/>
    </row>
    <row r="64" spans="1:4" ht="15" customHeight="1">
      <c r="A64" s="194" t="s">
        <v>1147</v>
      </c>
      <c r="B64" s="2" t="s">
        <v>1148</v>
      </c>
      <c r="C64" s="347"/>
      <c r="D64" s="543"/>
    </row>
    <row r="65" spans="1:4" ht="15" customHeight="1">
      <c r="A65" s="194" t="s">
        <v>1149</v>
      </c>
      <c r="B65" s="2" t="s">
        <v>1148</v>
      </c>
      <c r="C65" s="347"/>
      <c r="D65" s="543"/>
    </row>
    <row r="66" spans="1:4" ht="15" customHeight="1" thickBot="1">
      <c r="A66" s="194" t="s">
        <v>1150</v>
      </c>
      <c r="B66" s="2" t="s">
        <v>1151</v>
      </c>
      <c r="C66" s="347" t="s">
        <v>1157</v>
      </c>
      <c r="D66" s="544"/>
    </row>
    <row r="67" spans="1:4" s="68" customFormat="1" ht="30" customHeight="1" thickBot="1">
      <c r="A67" s="778" t="s">
        <v>1084</v>
      </c>
      <c r="B67" s="777"/>
      <c r="C67" s="777"/>
      <c r="D67" s="424"/>
    </row>
    <row r="68" spans="1:4" ht="19.899999999999999" customHeight="1" thickBot="1">
      <c r="A68" s="779" t="s">
        <v>1684</v>
      </c>
      <c r="B68" s="780"/>
      <c r="C68" s="780"/>
      <c r="D68" s="467"/>
    </row>
    <row r="69" spans="1:4" ht="30" customHeight="1" thickBot="1">
      <c r="A69" s="776" t="s">
        <v>1153</v>
      </c>
      <c r="B69" s="777"/>
      <c r="C69" s="460"/>
      <c r="D69" s="463"/>
    </row>
    <row r="70" spans="1:4" ht="15" customHeight="1" thickBot="1">
      <c r="A70" s="420" t="s">
        <v>1085</v>
      </c>
      <c r="B70" s="421" t="s">
        <v>1086</v>
      </c>
      <c r="C70" s="422" t="s">
        <v>1087</v>
      </c>
      <c r="D70" s="423" t="s">
        <v>1549</v>
      </c>
    </row>
    <row r="71" spans="1:4" ht="15" customHeight="1">
      <c r="A71" s="194" t="s">
        <v>1160</v>
      </c>
      <c r="B71" s="2" t="s">
        <v>1161</v>
      </c>
      <c r="C71" s="237"/>
      <c r="D71" s="543"/>
    </row>
    <row r="72" spans="1:4" ht="15" customHeight="1" thickBot="1">
      <c r="A72" s="195" t="s">
        <v>1162</v>
      </c>
      <c r="B72" s="238" t="s">
        <v>1163</v>
      </c>
      <c r="C72" s="239"/>
      <c r="D72" s="539"/>
    </row>
    <row r="73" spans="1:4" ht="30" customHeight="1" thickBot="1">
      <c r="A73" s="776" t="s">
        <v>1164</v>
      </c>
      <c r="B73" s="777"/>
      <c r="C73" s="460"/>
      <c r="D73" s="461"/>
    </row>
    <row r="74" spans="1:4" ht="15" customHeight="1" thickBot="1">
      <c r="A74" s="420" t="s">
        <v>1085</v>
      </c>
      <c r="B74" s="421" t="s">
        <v>1086</v>
      </c>
      <c r="C74" s="422" t="s">
        <v>1087</v>
      </c>
      <c r="D74" s="423" t="s">
        <v>1549</v>
      </c>
    </row>
    <row r="75" spans="1:4" ht="15" customHeight="1">
      <c r="A75" s="205" t="s">
        <v>1165</v>
      </c>
      <c r="B75" s="236" t="s">
        <v>1166</v>
      </c>
      <c r="C75" s="240" t="s">
        <v>1167</v>
      </c>
      <c r="D75" s="533"/>
    </row>
    <row r="76" spans="1:4" ht="15" customHeight="1">
      <c r="A76" s="194" t="s">
        <v>1168</v>
      </c>
      <c r="B76" s="2" t="s">
        <v>1169</v>
      </c>
      <c r="C76" s="237" t="s">
        <v>1167</v>
      </c>
      <c r="D76" s="533"/>
    </row>
    <row r="77" spans="1:4" ht="15" customHeight="1">
      <c r="A77" s="194" t="s">
        <v>1170</v>
      </c>
      <c r="B77" s="2" t="s">
        <v>1171</v>
      </c>
      <c r="C77" s="237" t="s">
        <v>1167</v>
      </c>
      <c r="D77" s="533"/>
    </row>
    <row r="78" spans="1:4" ht="15" customHeight="1">
      <c r="A78" s="194" t="s">
        <v>1172</v>
      </c>
      <c r="B78" s="2" t="s">
        <v>1173</v>
      </c>
      <c r="C78" s="237" t="s">
        <v>1167</v>
      </c>
      <c r="D78" s="533"/>
    </row>
    <row r="79" spans="1:4" ht="15" customHeight="1">
      <c r="A79" s="194" t="s">
        <v>1174</v>
      </c>
      <c r="B79" s="2" t="s">
        <v>1175</v>
      </c>
      <c r="C79" s="237" t="s">
        <v>1139</v>
      </c>
      <c r="D79" s="533"/>
    </row>
    <row r="80" spans="1:4" ht="15" customHeight="1" thickBot="1">
      <c r="A80" s="195" t="s">
        <v>1176</v>
      </c>
      <c r="B80" s="238" t="s">
        <v>1177</v>
      </c>
      <c r="C80" s="239"/>
      <c r="D80" s="539"/>
    </row>
    <row r="81" spans="1:4" ht="30" customHeight="1" thickBot="1">
      <c r="A81" s="773" t="s">
        <v>1178</v>
      </c>
      <c r="B81" s="676"/>
      <c r="C81" s="376"/>
      <c r="D81" s="461"/>
    </row>
    <row r="82" spans="1:4" ht="15" customHeight="1" thickBot="1">
      <c r="A82" s="420" t="s">
        <v>1085</v>
      </c>
      <c r="B82" s="421" t="s">
        <v>1086</v>
      </c>
      <c r="C82" s="422" t="s">
        <v>1087</v>
      </c>
      <c r="D82" s="423" t="s">
        <v>1549</v>
      </c>
    </row>
    <row r="83" spans="1:4" ht="15" customHeight="1" thickBot="1">
      <c r="A83" s="241" t="s">
        <v>1500</v>
      </c>
      <c r="B83" s="344" t="s">
        <v>1497</v>
      </c>
      <c r="C83" s="113" t="s">
        <v>1179</v>
      </c>
      <c r="D83" s="533"/>
    </row>
    <row r="84" spans="1:4" ht="30" customHeight="1" thickBot="1">
      <c r="A84" s="773" t="s">
        <v>1180</v>
      </c>
      <c r="B84" s="676"/>
      <c r="C84" s="376"/>
      <c r="D84" s="461"/>
    </row>
    <row r="85" spans="1:4" ht="15" customHeight="1" thickBot="1">
      <c r="A85" s="420" t="s">
        <v>1085</v>
      </c>
      <c r="B85" s="421" t="s">
        <v>1086</v>
      </c>
      <c r="C85" s="422" t="s">
        <v>1087</v>
      </c>
      <c r="D85" s="423" t="s">
        <v>1549</v>
      </c>
    </row>
    <row r="86" spans="1:4" ht="15" customHeight="1">
      <c r="A86" s="205" t="s">
        <v>1165</v>
      </c>
      <c r="B86" s="236" t="s">
        <v>1181</v>
      </c>
      <c r="C86" s="240" t="s">
        <v>1167</v>
      </c>
      <c r="D86" s="533"/>
    </row>
    <row r="87" spans="1:4" ht="15" customHeight="1">
      <c r="A87" s="194" t="s">
        <v>1168</v>
      </c>
      <c r="B87" s="2" t="s">
        <v>1169</v>
      </c>
      <c r="C87" s="237" t="s">
        <v>1167</v>
      </c>
      <c r="D87" s="533"/>
    </row>
    <row r="88" spans="1:4" ht="15" customHeight="1">
      <c r="A88" s="194" t="s">
        <v>1170</v>
      </c>
      <c r="B88" s="2" t="s">
        <v>1171</v>
      </c>
      <c r="C88" s="237" t="s">
        <v>1167</v>
      </c>
      <c r="D88" s="533"/>
    </row>
    <row r="89" spans="1:4" ht="15" customHeight="1">
      <c r="A89" s="194" t="s">
        <v>1172</v>
      </c>
      <c r="B89" s="2" t="s">
        <v>1173</v>
      </c>
      <c r="C89" s="237" t="s">
        <v>1167</v>
      </c>
      <c r="D89" s="533"/>
    </row>
    <row r="90" spans="1:4" ht="15" customHeight="1">
      <c r="A90" s="194" t="s">
        <v>1174</v>
      </c>
      <c r="B90" s="2" t="s">
        <v>1175</v>
      </c>
      <c r="C90" s="237" t="s">
        <v>1139</v>
      </c>
      <c r="D90" s="533"/>
    </row>
    <row r="91" spans="1:4" ht="15" customHeight="1" thickBot="1">
      <c r="A91" s="195" t="s">
        <v>1176</v>
      </c>
      <c r="B91" s="238" t="s">
        <v>1177</v>
      </c>
      <c r="C91" s="239"/>
      <c r="D91" s="539"/>
    </row>
    <row r="92" spans="1:4" ht="18" customHeight="1" thickBot="1">
      <c r="A92" s="669" t="s">
        <v>1480</v>
      </c>
      <c r="B92" s="774"/>
      <c r="C92" s="775"/>
      <c r="D92" s="335">
        <f>SUM(D5:D13,D16:D17,D20:D22,D25,D28:D36,D39:D43,D49,D52:D56,D59,D62:D66,D71:D72,D75:D80,D83,D86:D91)</f>
        <v>0</v>
      </c>
    </row>
  </sheetData>
  <sheetProtection algorithmName="SHA-512" hashValue="P9P4QsBTU8tqUGoXrAMeATQa29Fp5zSp/dr0laCQMxY7KFRxaNVSIPDsWj6Bth5JOCAdbImYjCOE2AIa0T8lOg==" saltValue="bhh82T5Ifp2J41dcC1iu7A==" spinCount="100000" sheet="1" objects="1" scenarios="1"/>
  <mergeCells count="23">
    <mergeCell ref="A1:C1"/>
    <mergeCell ref="D1:D2"/>
    <mergeCell ref="A45:C45"/>
    <mergeCell ref="A2:C2"/>
    <mergeCell ref="A47:B47"/>
    <mergeCell ref="A18:B18"/>
    <mergeCell ref="A23:B23"/>
    <mergeCell ref="A3:B3"/>
    <mergeCell ref="A14:B14"/>
    <mergeCell ref="A26:B26"/>
    <mergeCell ref="A37:B37"/>
    <mergeCell ref="A46:C46"/>
    <mergeCell ref="D45:D46"/>
    <mergeCell ref="A84:B84"/>
    <mergeCell ref="A60:B60"/>
    <mergeCell ref="A92:C92"/>
    <mergeCell ref="A50:B50"/>
    <mergeCell ref="A57:B57"/>
    <mergeCell ref="A69:B69"/>
    <mergeCell ref="A73:B73"/>
    <mergeCell ref="A81:B81"/>
    <mergeCell ref="A67:C67"/>
    <mergeCell ref="A68:C68"/>
  </mergeCells>
  <conditionalFormatting sqref="D5:D12">
    <cfRule type="notContainsBlanks" dxfId="8" priority="11">
      <formula>LEN(TRIM(D5))&gt;0</formula>
    </cfRule>
  </conditionalFormatting>
  <conditionalFormatting sqref="D13">
    <cfRule type="notContainsBlanks" dxfId="7" priority="10">
      <formula>LEN(TRIM(D13))&gt;0</formula>
    </cfRule>
  </conditionalFormatting>
  <conditionalFormatting sqref="D16">
    <cfRule type="notContainsBlanks" dxfId="6" priority="9">
      <formula>LEN(TRIM(D16))&gt;0</formula>
    </cfRule>
  </conditionalFormatting>
  <conditionalFormatting sqref="D86:D90 D20:D21 D28:D36 D39:D42 D52:D55 D62:D66 D75:D79">
    <cfRule type="notContainsBlanks" dxfId="5" priority="7">
      <formula>LEN(TRIM(D20))&gt;0</formula>
    </cfRule>
  </conditionalFormatting>
  <conditionalFormatting sqref="D91 D80 D72 D56 D43:D45 D22 D17">
    <cfRule type="notContainsBlanks" dxfId="4" priority="6">
      <formula>LEN(TRIM(D17))&gt;0</formula>
    </cfRule>
  </conditionalFormatting>
  <conditionalFormatting sqref="D83">
    <cfRule type="notContainsBlanks" dxfId="3" priority="5">
      <formula>LEN(TRIM(D83))&gt;0</formula>
    </cfRule>
  </conditionalFormatting>
  <conditionalFormatting sqref="D25 D49 D59">
    <cfRule type="notContainsBlanks" dxfId="2" priority="4">
      <formula>LEN(TRIM(D25))&gt;0</formula>
    </cfRule>
  </conditionalFormatting>
  <conditionalFormatting sqref="D71">
    <cfRule type="notContainsBlanks" dxfId="1" priority="2">
      <formula>LEN(TRIM(D71))&gt;0</formula>
    </cfRule>
  </conditionalFormatting>
  <conditionalFormatting sqref="D67">
    <cfRule type="notContainsBlanks" dxfId="0" priority="1">
      <formula>LEN(TRIM(D67))&gt;0</formula>
    </cfRule>
  </conditionalFormatting>
  <printOptions horizontalCentered="1"/>
  <pageMargins left="0.45" right="0.45" top="0.75" bottom="0.75" header="0.3" footer="0.3"/>
  <pageSetup orientation="portrait" r:id="rId1"/>
  <rowBreaks count="1" manualBreakCount="1">
    <brk id="43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23"/>
  <sheetViews>
    <sheetView workbookViewId="0">
      <selection activeCell="A4" sqref="A4"/>
    </sheetView>
  </sheetViews>
  <sheetFormatPr defaultRowHeight="12.75"/>
  <cols>
    <col min="1" max="1" width="50.7109375" customWidth="1"/>
  </cols>
  <sheetData>
    <row r="1" spans="1:2" ht="18" customHeight="1" thickBot="1">
      <c r="A1" s="431" t="s">
        <v>1672</v>
      </c>
      <c r="B1" s="545"/>
    </row>
    <row r="2" spans="1:2" ht="16.5" thickBot="1">
      <c r="A2" s="452" t="s">
        <v>1663</v>
      </c>
    </row>
    <row r="3" spans="1:2" ht="16.5" thickBot="1">
      <c r="A3" s="421" t="s">
        <v>1664</v>
      </c>
    </row>
    <row r="4" spans="1:2">
      <c r="A4" s="451" t="s">
        <v>1655</v>
      </c>
    </row>
    <row r="5" spans="1:2">
      <c r="A5" s="345" t="s">
        <v>1656</v>
      </c>
    </row>
    <row r="6" spans="1:2">
      <c r="A6" s="345" t="s">
        <v>1657</v>
      </c>
    </row>
    <row r="7" spans="1:2">
      <c r="A7" s="345" t="s">
        <v>1666</v>
      </c>
    </row>
    <row r="8" spans="1:2">
      <c r="A8" s="345" t="s">
        <v>1670</v>
      </c>
    </row>
    <row r="9" spans="1:2">
      <c r="A9" s="345" t="s">
        <v>1658</v>
      </c>
    </row>
    <row r="10" spans="1:2">
      <c r="A10" s="345" t="s">
        <v>1671</v>
      </c>
    </row>
    <row r="11" spans="1:2" ht="13.5" thickBot="1">
      <c r="A11" s="238"/>
    </row>
    <row r="12" spans="1:2" ht="18" customHeight="1" thickBot="1">
      <c r="A12" s="452" t="s">
        <v>1654</v>
      </c>
    </row>
    <row r="13" spans="1:2" ht="18" customHeight="1" thickBot="1">
      <c r="A13" s="421" t="s">
        <v>1664</v>
      </c>
    </row>
    <row r="14" spans="1:2">
      <c r="A14" s="451" t="s">
        <v>1659</v>
      </c>
    </row>
    <row r="15" spans="1:2">
      <c r="A15" s="451" t="s">
        <v>1660</v>
      </c>
    </row>
    <row r="16" spans="1:2">
      <c r="A16" s="345" t="s">
        <v>1667</v>
      </c>
    </row>
    <row r="17" spans="1:1">
      <c r="A17" s="345" t="s">
        <v>1661</v>
      </c>
    </row>
    <row r="18" spans="1:1" ht="13.5" thickBot="1">
      <c r="A18" s="238"/>
    </row>
    <row r="19" spans="1:1">
      <c r="A19" s="453" t="s">
        <v>1662</v>
      </c>
    </row>
    <row r="22" spans="1:1">
      <c r="A22" s="457" t="s">
        <v>1669</v>
      </c>
    </row>
    <row r="23" spans="1:1">
      <c r="A23" s="458" t="s">
        <v>1668</v>
      </c>
    </row>
  </sheetData>
  <sheetProtection algorithmName="SHA-512" hashValue="BhQ+Y0roC4zRDSlURYCb5SvcCpO1SycZDQ4iF1fnACcOV+lORFG5nuXDU+AecE5o4haK9hVohSBllsSM7IwtKw==" saltValue="va/2vb+H0HbQQA8dUGbf/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0.39997558519241921"/>
  </sheetPr>
  <dimension ref="A1:H42"/>
  <sheetViews>
    <sheetView zoomScaleNormal="100" workbookViewId="0">
      <selection activeCell="B4" sqref="B4"/>
    </sheetView>
  </sheetViews>
  <sheetFormatPr defaultColWidth="9.140625" defaultRowHeight="12.75"/>
  <cols>
    <col min="1" max="1" width="32.5703125" customWidth="1"/>
    <col min="2" max="2" width="12.7109375" style="68" customWidth="1"/>
    <col min="3" max="3" width="30.7109375" customWidth="1"/>
    <col min="4" max="4" width="12.7109375" style="68" customWidth="1"/>
    <col min="5" max="5" width="8.7109375" customWidth="1"/>
  </cols>
  <sheetData>
    <row r="1" spans="1:8" s="104" customFormat="1" ht="20.100000000000001" customHeight="1">
      <c r="A1" s="630" t="s">
        <v>707</v>
      </c>
      <c r="B1" s="631"/>
      <c r="C1" s="632"/>
      <c r="D1" s="633"/>
    </row>
    <row r="2" spans="1:8" s="104" customFormat="1" ht="20.100000000000001" customHeight="1" thickBot="1">
      <c r="A2" s="140" t="s">
        <v>706</v>
      </c>
      <c r="B2" s="141" t="s">
        <v>895</v>
      </c>
      <c r="C2" s="143" t="s">
        <v>706</v>
      </c>
      <c r="D2" s="144" t="s">
        <v>895</v>
      </c>
    </row>
    <row r="3" spans="1:8" ht="16.899999999999999" customHeight="1" thickBot="1">
      <c r="A3" s="230" t="s">
        <v>763</v>
      </c>
      <c r="B3" s="228"/>
      <c r="C3" s="230" t="s">
        <v>783</v>
      </c>
      <c r="D3" s="229"/>
    </row>
    <row r="4" spans="1:8" ht="16.899999999999999" customHeight="1">
      <c r="A4" s="183" t="s">
        <v>764</v>
      </c>
      <c r="B4" s="109"/>
      <c r="C4" s="183" t="s">
        <v>784</v>
      </c>
      <c r="D4" s="149"/>
    </row>
    <row r="5" spans="1:8" ht="16.899999999999999" customHeight="1">
      <c r="A5" s="184" t="s">
        <v>765</v>
      </c>
      <c r="B5" s="110"/>
      <c r="C5" s="184" t="s">
        <v>785</v>
      </c>
      <c r="D5" s="150"/>
    </row>
    <row r="6" spans="1:8" ht="16.899999999999999" customHeight="1">
      <c r="A6" s="184" t="s">
        <v>709</v>
      </c>
      <c r="B6" s="110"/>
      <c r="C6" s="184" t="s">
        <v>786</v>
      </c>
      <c r="D6" s="150"/>
    </row>
    <row r="7" spans="1:8" ht="16.899999999999999" customHeight="1">
      <c r="A7" s="185" t="s">
        <v>766</v>
      </c>
      <c r="B7" s="110"/>
      <c r="C7" s="184" t="s">
        <v>1772</v>
      </c>
      <c r="D7" s="150"/>
    </row>
    <row r="8" spans="1:8" ht="16.899999999999999" customHeight="1">
      <c r="A8" s="185" t="s">
        <v>767</v>
      </c>
      <c r="B8" s="110"/>
      <c r="C8" s="184" t="s">
        <v>1770</v>
      </c>
      <c r="D8" s="150"/>
    </row>
    <row r="9" spans="1:8" ht="16.899999999999999" customHeight="1" thickBot="1">
      <c r="A9" s="186" t="s">
        <v>768</v>
      </c>
      <c r="B9" s="111"/>
      <c r="C9" s="184" t="s">
        <v>787</v>
      </c>
      <c r="D9" s="150"/>
    </row>
    <row r="10" spans="1:8" ht="16.899999999999999" customHeight="1" thickBot="1">
      <c r="A10" s="230" t="s">
        <v>769</v>
      </c>
      <c r="B10" s="231"/>
      <c r="C10" s="184" t="s">
        <v>788</v>
      </c>
      <c r="D10" s="150"/>
    </row>
    <row r="11" spans="1:8" ht="16.899999999999999" customHeight="1">
      <c r="A11" s="183" t="s">
        <v>770</v>
      </c>
      <c r="B11" s="146"/>
      <c r="C11" s="184" t="s">
        <v>1771</v>
      </c>
      <c r="D11" s="150"/>
      <c r="H11" s="192"/>
    </row>
    <row r="12" spans="1:8" ht="16.899999999999999" customHeight="1">
      <c r="A12" s="184" t="s">
        <v>1767</v>
      </c>
      <c r="B12" s="110"/>
      <c r="C12" s="184" t="s">
        <v>1773</v>
      </c>
      <c r="D12" s="150"/>
    </row>
    <row r="13" spans="1:8" ht="16.899999999999999" customHeight="1">
      <c r="A13" s="184" t="s">
        <v>771</v>
      </c>
      <c r="B13" s="110"/>
      <c r="C13" s="184" t="s">
        <v>789</v>
      </c>
      <c r="D13" s="150"/>
    </row>
    <row r="14" spans="1:8" ht="16.899999999999999" customHeight="1" thickBot="1">
      <c r="A14" s="184" t="s">
        <v>772</v>
      </c>
      <c r="B14" s="110"/>
      <c r="C14" s="186" t="s">
        <v>790</v>
      </c>
      <c r="D14" s="151"/>
    </row>
    <row r="15" spans="1:8" ht="16.899999999999999" customHeight="1" thickBot="1">
      <c r="A15" s="185" t="s">
        <v>773</v>
      </c>
      <c r="B15" s="110"/>
      <c r="C15" s="230" t="s">
        <v>791</v>
      </c>
      <c r="D15" s="232"/>
    </row>
    <row r="16" spans="1:8" ht="16.899999999999999" customHeight="1">
      <c r="A16" s="184" t="s">
        <v>774</v>
      </c>
      <c r="B16" s="110"/>
      <c r="C16" s="183" t="s">
        <v>710</v>
      </c>
      <c r="D16" s="149"/>
    </row>
    <row r="17" spans="1:4" ht="16.899999999999999" customHeight="1">
      <c r="A17" s="184" t="s">
        <v>775</v>
      </c>
      <c r="B17" s="110"/>
      <c r="C17" s="184" t="s">
        <v>792</v>
      </c>
      <c r="D17" s="150"/>
    </row>
    <row r="18" spans="1:4" ht="16.899999999999999" customHeight="1">
      <c r="A18" s="184" t="s">
        <v>1710</v>
      </c>
      <c r="B18" s="110"/>
      <c r="C18" s="185" t="s">
        <v>793</v>
      </c>
      <c r="D18" s="150"/>
    </row>
    <row r="19" spans="1:4" ht="16.899999999999999" customHeight="1" thickBot="1">
      <c r="A19" s="184" t="s">
        <v>1711</v>
      </c>
      <c r="B19" s="110"/>
      <c r="C19" s="187" t="s">
        <v>794</v>
      </c>
      <c r="D19" s="151"/>
    </row>
    <row r="20" spans="1:4" ht="16.899999999999999" customHeight="1" thickBot="1">
      <c r="A20" s="184" t="s">
        <v>1712</v>
      </c>
      <c r="B20" s="110"/>
      <c r="C20" s="230" t="s">
        <v>795</v>
      </c>
      <c r="D20" s="233"/>
    </row>
    <row r="21" spans="1:4" ht="16.899999999999999" customHeight="1">
      <c r="A21" s="184" t="s">
        <v>708</v>
      </c>
      <c r="B21" s="110"/>
      <c r="C21" s="183" t="s">
        <v>543</v>
      </c>
      <c r="D21" s="149"/>
    </row>
    <row r="22" spans="1:4" ht="16.899999999999999" customHeight="1">
      <c r="A22" s="184" t="s">
        <v>776</v>
      </c>
      <c r="B22" s="145"/>
      <c r="C22" s="184" t="s">
        <v>188</v>
      </c>
      <c r="D22" s="150"/>
    </row>
    <row r="23" spans="1:4" ht="16.899999999999999" customHeight="1">
      <c r="A23" s="554" t="s">
        <v>1791</v>
      </c>
      <c r="B23" s="145"/>
      <c r="C23" s="184" t="s">
        <v>796</v>
      </c>
      <c r="D23" s="150"/>
    </row>
    <row r="24" spans="1:4" ht="16.899999999999999" customHeight="1">
      <c r="A24" s="184" t="s">
        <v>1790</v>
      </c>
      <c r="B24" s="145"/>
      <c r="C24" s="184" t="s">
        <v>797</v>
      </c>
      <c r="D24" s="150"/>
    </row>
    <row r="25" spans="1:4" ht="16.899999999999999" customHeight="1" thickBot="1">
      <c r="A25" s="184" t="s">
        <v>777</v>
      </c>
      <c r="B25" s="145"/>
      <c r="C25" s="186" t="s">
        <v>1774</v>
      </c>
      <c r="D25" s="151"/>
    </row>
    <row r="26" spans="1:4" ht="16.899999999999999" customHeight="1" thickBot="1">
      <c r="A26" s="184" t="s">
        <v>778</v>
      </c>
      <c r="B26" s="145"/>
      <c r="C26" s="230" t="s">
        <v>798</v>
      </c>
      <c r="D26" s="232"/>
    </row>
    <row r="27" spans="1:4" ht="16.899999999999999" customHeight="1" thickBot="1">
      <c r="A27" s="187" t="s">
        <v>779</v>
      </c>
      <c r="B27" s="147"/>
      <c r="C27" s="341" t="s">
        <v>952</v>
      </c>
      <c r="D27" s="339"/>
    </row>
    <row r="28" spans="1:4" ht="16.899999999999999" customHeight="1" thickBot="1">
      <c r="A28" s="234" t="s">
        <v>780</v>
      </c>
      <c r="B28" s="232"/>
      <c r="C28" s="185" t="s">
        <v>953</v>
      </c>
      <c r="D28" s="188"/>
    </row>
    <row r="29" spans="1:4" ht="16.899999999999999" customHeight="1" thickBot="1">
      <c r="A29" s="191" t="s">
        <v>931</v>
      </c>
      <c r="B29" s="108"/>
      <c r="C29" s="184" t="s">
        <v>799</v>
      </c>
      <c r="D29" s="189"/>
    </row>
    <row r="30" spans="1:4" ht="16.899999999999999" customHeight="1" thickBot="1">
      <c r="A30" s="142"/>
      <c r="B30" s="148"/>
      <c r="C30" s="338" t="s">
        <v>800</v>
      </c>
      <c r="D30" s="340"/>
    </row>
    <row r="31" spans="1:4" ht="16.899999999999999" customHeight="1" thickBot="1">
      <c r="A31" s="230" t="s">
        <v>781</v>
      </c>
      <c r="B31" s="232"/>
      <c r="C31" s="187" t="s">
        <v>1481</v>
      </c>
      <c r="D31" s="190"/>
    </row>
    <row r="32" spans="1:4" ht="16.899999999999999" customHeight="1" thickBot="1">
      <c r="A32" s="180" t="s">
        <v>782</v>
      </c>
      <c r="B32" s="109"/>
      <c r="C32" s="230" t="s">
        <v>801</v>
      </c>
      <c r="D32" s="232"/>
    </row>
    <row r="33" spans="1:4" ht="16.899999999999999" customHeight="1" thickBot="1">
      <c r="A33" s="182" t="s">
        <v>951</v>
      </c>
      <c r="B33" s="181"/>
      <c r="C33" s="183" t="s">
        <v>1559</v>
      </c>
      <c r="D33" s="188"/>
    </row>
    <row r="34" spans="1:4" ht="16.899999999999999" customHeight="1" thickBot="1">
      <c r="A34" s="230" t="s">
        <v>1482</v>
      </c>
      <c r="B34" s="232"/>
      <c r="C34" s="373" t="s">
        <v>1560</v>
      </c>
      <c r="D34" s="188"/>
    </row>
    <row r="35" spans="1:4" ht="16.899999999999999" customHeight="1">
      <c r="A35" s="337" t="s">
        <v>1483</v>
      </c>
      <c r="B35" s="109"/>
      <c r="C35" s="184" t="s">
        <v>802</v>
      </c>
      <c r="D35" s="188"/>
    </row>
    <row r="36" spans="1:4" ht="16.899999999999999" customHeight="1" thickBot="1">
      <c r="A36" s="182" t="s">
        <v>1484</v>
      </c>
      <c r="B36" s="181"/>
      <c r="C36" s="374" t="s">
        <v>1561</v>
      </c>
      <c r="D36" s="188"/>
    </row>
    <row r="37" spans="1:4" ht="16.899999999999999" customHeight="1">
      <c r="A37" s="372"/>
      <c r="B37" s="474"/>
      <c r="C37" s="375" t="s">
        <v>914</v>
      </c>
      <c r="D37" s="189"/>
    </row>
    <row r="38" spans="1:4" ht="16.899999999999999" customHeight="1" thickBot="1">
      <c r="A38" s="105"/>
      <c r="B38" s="106"/>
      <c r="C38" s="402" t="s">
        <v>1562</v>
      </c>
      <c r="D38" s="340"/>
    </row>
    <row r="39" spans="1:4" ht="16.899999999999999" customHeight="1" thickBot="1">
      <c r="A39" s="401" t="s">
        <v>759</v>
      </c>
      <c r="B39" s="107">
        <f>SUM(B4:B9,B11:B27,B29,B32,B33,B35,B36)</f>
        <v>0</v>
      </c>
      <c r="C39" s="401" t="s">
        <v>759</v>
      </c>
      <c r="D39" s="107">
        <f>SUM(D4:D14,D16:D19,D21:D25,D27:D31,D33:D38)</f>
        <v>0</v>
      </c>
    </row>
    <row r="40" spans="1:4" ht="16.899999999999999" customHeight="1" thickBot="1">
      <c r="A40" s="405"/>
      <c r="B40" s="406"/>
      <c r="C40" s="403" t="s">
        <v>760</v>
      </c>
      <c r="D40" s="404">
        <f>SUM(B39,D39)</f>
        <v>0</v>
      </c>
    </row>
    <row r="41" spans="1:4" ht="16.899999999999999" customHeight="1"/>
    <row r="42" spans="1:4" ht="16.899999999999999" customHeight="1"/>
  </sheetData>
  <sheetProtection algorithmName="SHA-512" hashValue="uE65kpTyHWRUNDKUdrB1cgkahqexngScyZeeafispFT51sXYCSHr2468rnyKOpJ3z4p1XhagssYSFUGClAiEbQ==" saltValue="GxE6BTNGQknSF50gNj/jAA==" spinCount="100000" sheet="1" objects="1" scenarios="1"/>
  <mergeCells count="1">
    <mergeCell ref="A1:D1"/>
  </mergeCells>
  <conditionalFormatting sqref="B35 D3:D37 B37 B3:B31">
    <cfRule type="notContainsBlanks" dxfId="117" priority="9">
      <formula>LEN(TRIM(B3))&gt;0</formula>
    </cfRule>
  </conditionalFormatting>
  <conditionalFormatting sqref="B32">
    <cfRule type="notContainsBlanks" dxfId="116" priority="6">
      <formula>LEN(TRIM(B32))&gt;0</formula>
    </cfRule>
  </conditionalFormatting>
  <conditionalFormatting sqref="D38">
    <cfRule type="notContainsBlanks" dxfId="115" priority="5">
      <formula>LEN(TRIM(D38))&gt;0</formula>
    </cfRule>
  </conditionalFormatting>
  <conditionalFormatting sqref="B33">
    <cfRule type="notContainsBlanks" dxfId="114" priority="4">
      <formula>LEN(TRIM(B33))&gt;0</formula>
    </cfRule>
  </conditionalFormatting>
  <conditionalFormatting sqref="B34">
    <cfRule type="notContainsBlanks" dxfId="113" priority="3">
      <formula>LEN(TRIM(B34))&gt;0</formula>
    </cfRule>
  </conditionalFormatting>
  <conditionalFormatting sqref="B36">
    <cfRule type="notContainsBlanks" dxfId="112" priority="1">
      <formula>LEN(TRIM(B36))&gt;0</formula>
    </cfRule>
  </conditionalFormatting>
  <hyperlinks>
    <hyperlink ref="A4" r:id="rId1"/>
    <hyperlink ref="A5" r:id="rId2"/>
    <hyperlink ref="A6" r:id="rId3"/>
    <hyperlink ref="A9" r:id="rId4"/>
    <hyperlink ref="A11" r:id="rId5"/>
    <hyperlink ref="A12" r:id="rId6" display="ALPS"/>
    <hyperlink ref="A13" r:id="rId7"/>
    <hyperlink ref="A14" r:id="rId8"/>
    <hyperlink ref="A16" r:id="rId9"/>
    <hyperlink ref="A17" r:id="rId10"/>
    <hyperlink ref="A21" r:id="rId11"/>
    <hyperlink ref="A22" r:id="rId12"/>
    <hyperlink ref="A24" r:id="rId13" display="Extremity Holder"/>
    <hyperlink ref="A19" r:id="rId14" display="Gel Bumps &amp; Donuts"/>
    <hyperlink ref="A25" r:id="rId15"/>
    <hyperlink ref="A26" r:id="rId16"/>
    <hyperlink ref="C4" r:id="rId17"/>
    <hyperlink ref="C5" r:id="rId18"/>
    <hyperlink ref="C6" r:id="rId19"/>
    <hyperlink ref="C7" r:id="rId20" display="X Large Frontal"/>
    <hyperlink ref="C8" r:id="rId21" display="2 XLARGE Frontal"/>
    <hyperlink ref="C9" r:id="rId22"/>
    <hyperlink ref="C10" r:id="rId23"/>
    <hyperlink ref="C11" r:id="rId24" display="X Large Wrap Around"/>
    <hyperlink ref="C12" r:id="rId25" display="2 XLARGE Wrap Around"/>
    <hyperlink ref="C13" r:id="rId26"/>
    <hyperlink ref="C14" r:id="rId27"/>
    <hyperlink ref="C16" r:id="rId28"/>
    <hyperlink ref="C17" r:id="rId29"/>
    <hyperlink ref="C21:C25" r:id="rId30" display="Small"/>
    <hyperlink ref="C29" r:id="rId31"/>
    <hyperlink ref="C30" r:id="rId32"/>
    <hyperlink ref="C27" r:id="rId33"/>
    <hyperlink ref="C35" r:id="rId34"/>
    <hyperlink ref="C37:C38" r:id="rId35" display="LED Sugical Light - Mobile Stand"/>
    <hyperlink ref="C33" r:id="rId36"/>
    <hyperlink ref="A32" r:id="rId37"/>
    <hyperlink ref="A29" r:id="rId38"/>
    <hyperlink ref="C38" r:id="rId39"/>
    <hyperlink ref="C37" r:id="rId40"/>
    <hyperlink ref="A18" r:id="rId41" display="Gel Bumps &amp; Donuts"/>
    <hyperlink ref="A20" r:id="rId42" display="Gel Bumps &amp; Donuts"/>
  </hyperlinks>
  <pageMargins left="0.45" right="0.45" top="0.5" bottom="0.5" header="0.3" footer="0.3"/>
  <pageSetup orientation="portrait" r:id="rId43"/>
  <drawing r:id="rId4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39997558519241921"/>
  </sheetPr>
  <dimension ref="A1:G52"/>
  <sheetViews>
    <sheetView zoomScaleNormal="100" workbookViewId="0">
      <selection activeCell="B4" sqref="B4"/>
    </sheetView>
  </sheetViews>
  <sheetFormatPr defaultColWidth="9.140625" defaultRowHeight="12.75"/>
  <cols>
    <col min="1" max="1" width="50.140625" customWidth="1"/>
    <col min="2" max="2" width="11" style="68" customWidth="1"/>
  </cols>
  <sheetData>
    <row r="1" spans="1:7" ht="20.100000000000001" customHeight="1" thickBot="1">
      <c r="A1" s="637" t="s">
        <v>934</v>
      </c>
      <c r="B1" s="638"/>
    </row>
    <row r="2" spans="1:7" ht="30" customHeight="1" thickBot="1">
      <c r="A2" s="639" t="s">
        <v>1184</v>
      </c>
      <c r="B2" s="640"/>
    </row>
    <row r="3" spans="1:7" ht="20.100000000000001" customHeight="1" thickBot="1">
      <c r="A3" s="221" t="s">
        <v>1051</v>
      </c>
      <c r="B3" s="384" t="s">
        <v>892</v>
      </c>
    </row>
    <row r="4" spans="1:7" ht="16.899999999999999" customHeight="1" thickBot="1">
      <c r="A4" s="226" t="s">
        <v>935</v>
      </c>
      <c r="B4" s="225"/>
    </row>
    <row r="5" spans="1:7" ht="16.899999999999999" customHeight="1">
      <c r="A5" s="227" t="s">
        <v>1050</v>
      </c>
      <c r="B5" s="641"/>
    </row>
    <row r="6" spans="1:7" ht="16.899999999999999" customHeight="1">
      <c r="A6" s="165" t="s">
        <v>1793</v>
      </c>
      <c r="B6" s="642"/>
    </row>
    <row r="7" spans="1:7" ht="16.899999999999999" customHeight="1">
      <c r="A7" s="164" t="s">
        <v>1794</v>
      </c>
      <c r="B7" s="642"/>
    </row>
    <row r="8" spans="1:7" ht="16.899999999999999" customHeight="1">
      <c r="A8" s="165" t="s">
        <v>1795</v>
      </c>
      <c r="B8" s="642"/>
    </row>
    <row r="9" spans="1:7" ht="16.899999999999999" customHeight="1">
      <c r="A9" s="165" t="s">
        <v>1796</v>
      </c>
      <c r="B9" s="642"/>
      <c r="G9" s="152"/>
    </row>
    <row r="10" spans="1:7" ht="16.899999999999999" customHeight="1">
      <c r="A10" s="165" t="s">
        <v>1797</v>
      </c>
      <c r="B10" s="642"/>
    </row>
    <row r="11" spans="1:7" ht="16.899999999999999" customHeight="1">
      <c r="A11" s="165" t="s">
        <v>1798</v>
      </c>
      <c r="B11" s="642"/>
    </row>
    <row r="12" spans="1:7" ht="16.899999999999999" customHeight="1">
      <c r="A12" s="165" t="s">
        <v>932</v>
      </c>
      <c r="B12" s="642"/>
    </row>
    <row r="13" spans="1:7" ht="16.899999999999999" customHeight="1">
      <c r="A13" s="165" t="s">
        <v>1799</v>
      </c>
      <c r="B13" s="642"/>
      <c r="F13" s="16"/>
    </row>
    <row r="14" spans="1:7" ht="16.899999999999999" customHeight="1">
      <c r="A14" s="165" t="s">
        <v>1800</v>
      </c>
      <c r="B14" s="642"/>
    </row>
    <row r="15" spans="1:7" ht="16.899999999999999" customHeight="1">
      <c r="A15" s="165" t="s">
        <v>1801</v>
      </c>
      <c r="B15" s="642"/>
    </row>
    <row r="16" spans="1:7" ht="16.899999999999999" customHeight="1" thickBot="1">
      <c r="A16" s="165"/>
      <c r="B16" s="643"/>
      <c r="D16" s="16"/>
    </row>
    <row r="17" spans="1:2" ht="16.899999999999999" customHeight="1" thickBot="1">
      <c r="A17" s="222" t="s">
        <v>933</v>
      </c>
      <c r="B17" s="384" t="s">
        <v>892</v>
      </c>
    </row>
    <row r="18" spans="1:2" ht="16.899999999999999" customHeight="1" thickBot="1">
      <c r="A18" s="162" t="s">
        <v>1792</v>
      </c>
      <c r="B18" s="108"/>
    </row>
    <row r="19" spans="1:2" ht="16.899999999999999" customHeight="1" thickBot="1">
      <c r="A19" s="157"/>
      <c r="B19" s="148"/>
    </row>
    <row r="20" spans="1:2" ht="30" customHeight="1" thickBot="1">
      <c r="A20" s="639" t="s">
        <v>917</v>
      </c>
      <c r="B20" s="640"/>
    </row>
    <row r="21" spans="1:2" ht="16.899999999999999" customHeight="1" thickBot="1">
      <c r="A21" s="223" t="s">
        <v>918</v>
      </c>
      <c r="B21" s="384" t="s">
        <v>892</v>
      </c>
    </row>
    <row r="22" spans="1:2" ht="16.899999999999999" customHeight="1">
      <c r="A22" s="158" t="s">
        <v>1775</v>
      </c>
      <c r="B22" s="146"/>
    </row>
    <row r="23" spans="1:2" ht="16.899999999999999" customHeight="1">
      <c r="A23" s="159" t="s">
        <v>1783</v>
      </c>
      <c r="B23" s="110"/>
    </row>
    <row r="24" spans="1:2" ht="16.899999999999999" customHeight="1">
      <c r="A24" s="159" t="s">
        <v>1782</v>
      </c>
      <c r="B24" s="110"/>
    </row>
    <row r="25" spans="1:2" ht="16.899999999999999" customHeight="1">
      <c r="A25" s="159" t="s">
        <v>1781</v>
      </c>
      <c r="B25" s="110"/>
    </row>
    <row r="26" spans="1:2" ht="16.899999999999999" customHeight="1">
      <c r="A26" s="159" t="s">
        <v>1780</v>
      </c>
      <c r="B26" s="110"/>
    </row>
    <row r="27" spans="1:2" ht="16.899999999999999" customHeight="1">
      <c r="A27" s="159" t="s">
        <v>1779</v>
      </c>
      <c r="B27" s="110"/>
    </row>
    <row r="28" spans="1:2" ht="16.899999999999999" customHeight="1">
      <c r="A28" s="160" t="s">
        <v>1778</v>
      </c>
      <c r="B28" s="110"/>
    </row>
    <row r="29" spans="1:2" ht="16.899999999999999" customHeight="1">
      <c r="A29" s="159" t="s">
        <v>1777</v>
      </c>
      <c r="B29" s="110"/>
    </row>
    <row r="30" spans="1:2" ht="16.899999999999999" customHeight="1">
      <c r="A30" s="159" t="s">
        <v>1776</v>
      </c>
      <c r="B30" s="110"/>
    </row>
    <row r="31" spans="1:2" ht="16.899999999999999" customHeight="1">
      <c r="A31" s="159" t="s">
        <v>803</v>
      </c>
      <c r="B31" s="110"/>
    </row>
    <row r="32" spans="1:2" ht="16.899999999999999" customHeight="1" thickBot="1">
      <c r="A32" s="161" t="s">
        <v>916</v>
      </c>
      <c r="B32" s="111"/>
    </row>
    <row r="33" spans="1:2" ht="16.899999999999999" customHeight="1" thickBot="1">
      <c r="A33" s="224" t="s">
        <v>804</v>
      </c>
      <c r="B33" s="384" t="s">
        <v>892</v>
      </c>
    </row>
    <row r="34" spans="1:2" ht="16.899999999999999" customHeight="1" thickBot="1">
      <c r="A34" s="163" t="s">
        <v>905</v>
      </c>
      <c r="B34" s="108"/>
    </row>
    <row r="35" spans="1:2" ht="16.899999999999999" customHeight="1">
      <c r="A35" s="153" t="s">
        <v>937</v>
      </c>
      <c r="B35" s="634"/>
    </row>
    <row r="36" spans="1:2" ht="16.899999999999999" customHeight="1">
      <c r="A36" s="154" t="s">
        <v>938</v>
      </c>
      <c r="B36" s="635"/>
    </row>
    <row r="37" spans="1:2" ht="16.899999999999999" customHeight="1">
      <c r="A37" s="155" t="s">
        <v>939</v>
      </c>
      <c r="B37" s="635"/>
    </row>
    <row r="38" spans="1:2" ht="16.899999999999999" customHeight="1">
      <c r="A38" s="155" t="s">
        <v>940</v>
      </c>
      <c r="B38" s="635"/>
    </row>
    <row r="39" spans="1:2" ht="16.899999999999999" customHeight="1">
      <c r="A39" s="155" t="s">
        <v>941</v>
      </c>
      <c r="B39" s="635"/>
    </row>
    <row r="40" spans="1:2" ht="16.899999999999999" customHeight="1">
      <c r="A40" s="155" t="s">
        <v>942</v>
      </c>
      <c r="B40" s="635"/>
    </row>
    <row r="41" spans="1:2" ht="16.899999999999999" customHeight="1" thickBot="1">
      <c r="A41" s="155" t="s">
        <v>943</v>
      </c>
      <c r="B41" s="636"/>
    </row>
    <row r="42" spans="1:2" ht="20.100000000000001" customHeight="1" thickBot="1">
      <c r="A42" s="637" t="s">
        <v>1588</v>
      </c>
      <c r="B42" s="638"/>
    </row>
    <row r="43" spans="1:2" ht="16.899999999999999" customHeight="1" thickBot="1">
      <c r="A43" s="222" t="s">
        <v>936</v>
      </c>
      <c r="B43" s="384" t="s">
        <v>892</v>
      </c>
    </row>
    <row r="44" spans="1:2" ht="16.899999999999999" customHeight="1" thickBot="1">
      <c r="A44" s="166" t="s">
        <v>904</v>
      </c>
      <c r="B44" s="108"/>
    </row>
    <row r="45" spans="1:2" ht="16.899999999999999" customHeight="1">
      <c r="A45" s="153" t="s">
        <v>944</v>
      </c>
      <c r="B45" s="634"/>
    </row>
    <row r="46" spans="1:2" ht="16.899999999999999" customHeight="1">
      <c r="A46" s="154" t="s">
        <v>945</v>
      </c>
      <c r="B46" s="635"/>
    </row>
    <row r="47" spans="1:2" ht="16.899999999999999" customHeight="1">
      <c r="A47" s="155" t="s">
        <v>946</v>
      </c>
      <c r="B47" s="635"/>
    </row>
    <row r="48" spans="1:2" ht="16.899999999999999" customHeight="1" thickBot="1">
      <c r="A48" s="156" t="s">
        <v>942</v>
      </c>
      <c r="B48" s="636"/>
    </row>
    <row r="49" spans="1:2" ht="16.899999999999999" customHeight="1" thickBot="1">
      <c r="A49" s="222" t="s">
        <v>805</v>
      </c>
      <c r="B49" s="384" t="s">
        <v>892</v>
      </c>
    </row>
    <row r="50" spans="1:2" ht="16.899999999999999" customHeight="1" thickBot="1">
      <c r="A50" s="167" t="s">
        <v>750</v>
      </c>
      <c r="B50" s="108"/>
    </row>
    <row r="51" spans="1:2" ht="16.899999999999999" customHeight="1" thickBot="1">
      <c r="A51" s="168" t="s">
        <v>947</v>
      </c>
      <c r="B51" s="133"/>
    </row>
    <row r="52" spans="1:2" ht="16.899999999999999" customHeight="1" thickBot="1">
      <c r="A52" s="134" t="s">
        <v>901</v>
      </c>
      <c r="B52" s="129">
        <f>SUM(B4,B18,B22:B32,B34,B44,B50,B51)</f>
        <v>0</v>
      </c>
    </row>
  </sheetData>
  <sheetProtection algorithmName="SHA-512" hashValue="7VTRzvyNfFqBRescwhM8M0UhcRjZRF8ldSglxFeUvGdvOiY3/LtRxmXuxbrlRZSh99kOl8/KnRx4hMJsNj4mmw==" saltValue="S6BWvy5fY/Q9+SPuOSnDJw==" spinCount="100000" sheet="1" objects="1" scenarios="1"/>
  <mergeCells count="7">
    <mergeCell ref="B45:B48"/>
    <mergeCell ref="A42:B42"/>
    <mergeCell ref="A1:B1"/>
    <mergeCell ref="A20:B20"/>
    <mergeCell ref="A2:B2"/>
    <mergeCell ref="B5:B16"/>
    <mergeCell ref="B35:B41"/>
  </mergeCells>
  <conditionalFormatting sqref="B4:B5 B50:B51 B44 B22:B27 B29:B32 B18:B19">
    <cfRule type="notContainsBlanks" dxfId="111" priority="5">
      <formula>LEN(TRIM(B4))&gt;0</formula>
    </cfRule>
  </conditionalFormatting>
  <conditionalFormatting sqref="B34">
    <cfRule type="notContainsBlanks" dxfId="110" priority="4">
      <formula>LEN(TRIM(B34))&gt;0</formula>
    </cfRule>
  </conditionalFormatting>
  <conditionalFormatting sqref="B28">
    <cfRule type="notContainsBlanks" dxfId="109" priority="1">
      <formula>LEN(TRIM(B28))&gt;0</formula>
    </cfRule>
  </conditionalFormatting>
  <pageMargins left="0.7" right="0.7" top="0.75" bottom="0.75" header="0.3" footer="0.3"/>
  <pageSetup orientation="portrait" r:id="rId1"/>
  <rowBreaks count="1" manualBreakCount="1">
    <brk id="4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39997558519241921"/>
  </sheetPr>
  <dimension ref="A1:G69"/>
  <sheetViews>
    <sheetView zoomScaleNormal="100" workbookViewId="0">
      <selection activeCell="B4" sqref="B4"/>
    </sheetView>
  </sheetViews>
  <sheetFormatPr defaultColWidth="9.140625" defaultRowHeight="15"/>
  <cols>
    <col min="1" max="1" width="50.7109375" style="51" customWidth="1"/>
    <col min="2" max="2" width="7.7109375" style="69" customWidth="1"/>
    <col min="3" max="3" width="38.28515625" style="49" bestFit="1" customWidth="1"/>
    <col min="4" max="4" width="8.7109375" style="70" customWidth="1"/>
    <col min="5" max="16384" width="9.140625" style="49"/>
  </cols>
  <sheetData>
    <row r="1" spans="1:4" ht="19.899999999999999" customHeight="1">
      <c r="A1" s="644" t="s">
        <v>1766</v>
      </c>
      <c r="B1" s="645"/>
      <c r="C1" s="646"/>
      <c r="D1" s="646"/>
    </row>
    <row r="2" spans="1:4" ht="19.899999999999999" customHeight="1" thickBot="1">
      <c r="A2" s="653" t="s">
        <v>889</v>
      </c>
      <c r="B2" s="654"/>
      <c r="C2" s="654"/>
      <c r="D2" s="655"/>
    </row>
    <row r="3" spans="1:4" ht="15.75" thickBot="1">
      <c r="A3" s="445" t="s">
        <v>727</v>
      </c>
      <c r="B3" s="392" t="s">
        <v>728</v>
      </c>
      <c r="C3" s="446" t="s">
        <v>721</v>
      </c>
      <c r="D3" s="392" t="s">
        <v>728</v>
      </c>
    </row>
    <row r="4" spans="1:4" ht="15" customHeight="1" thickBot="1">
      <c r="A4" s="342" t="s">
        <v>1485</v>
      </c>
      <c r="B4" s="116"/>
      <c r="C4" s="447" t="s">
        <v>717</v>
      </c>
      <c r="D4" s="116"/>
    </row>
    <row r="5" spans="1:4" ht="15" customHeight="1">
      <c r="A5" s="216" t="s">
        <v>810</v>
      </c>
      <c r="B5" s="428"/>
      <c r="C5" s="218" t="s">
        <v>810</v>
      </c>
      <c r="D5" s="647"/>
    </row>
    <row r="6" spans="1:4" ht="15" customHeight="1">
      <c r="A6" s="85" t="s">
        <v>1627</v>
      </c>
      <c r="B6" s="429"/>
      <c r="C6" s="64" t="s">
        <v>1627</v>
      </c>
      <c r="D6" s="648"/>
    </row>
    <row r="7" spans="1:4" ht="15" customHeight="1">
      <c r="A7" s="85" t="s">
        <v>1651</v>
      </c>
      <c r="B7" s="429"/>
      <c r="C7" s="63" t="s">
        <v>1628</v>
      </c>
      <c r="D7" s="648"/>
    </row>
    <row r="8" spans="1:4" ht="15" customHeight="1">
      <c r="A8" s="444" t="s">
        <v>1650</v>
      </c>
      <c r="B8" s="429"/>
      <c r="C8" s="63" t="s">
        <v>1629</v>
      </c>
      <c r="D8" s="648"/>
    </row>
    <row r="9" spans="1:4" ht="15" customHeight="1">
      <c r="A9" s="86" t="s">
        <v>1652</v>
      </c>
      <c r="B9" s="429"/>
      <c r="C9" s="63" t="s">
        <v>1630</v>
      </c>
      <c r="D9" s="648"/>
    </row>
    <row r="10" spans="1:4" ht="15" customHeight="1" thickBot="1">
      <c r="A10" s="444" t="s">
        <v>1653</v>
      </c>
      <c r="B10" s="429"/>
      <c r="C10" s="470" t="s">
        <v>1496</v>
      </c>
      <c r="D10" s="649"/>
    </row>
    <row r="11" spans="1:4" ht="15" customHeight="1" thickBot="1">
      <c r="A11" s="454" t="s">
        <v>1665</v>
      </c>
      <c r="B11" s="429"/>
      <c r="C11" s="448" t="s">
        <v>716</v>
      </c>
      <c r="D11" s="116"/>
    </row>
    <row r="12" spans="1:4" ht="15" customHeight="1">
      <c r="A12" s="455" t="str">
        <f>IF(E1="","-- Select A Saber or Sumex Attachment --")</f>
        <v>-- Select A Saber or Sumex Attachment --</v>
      </c>
      <c r="B12" s="429"/>
      <c r="C12" s="218" t="s">
        <v>810</v>
      </c>
      <c r="D12" s="650"/>
    </row>
    <row r="13" spans="1:4" ht="15" customHeight="1">
      <c r="A13" s="456" t="str">
        <f>IF(E1="","-- Select A U2 Attachment --")</f>
        <v>-- Select A U2 Attachment --</v>
      </c>
      <c r="B13" s="429"/>
      <c r="C13" s="63" t="s">
        <v>1627</v>
      </c>
      <c r="D13" s="648"/>
    </row>
    <row r="14" spans="1:4" ht="15" customHeight="1" thickBot="1">
      <c r="A14" s="464" t="s">
        <v>1488</v>
      </c>
      <c r="B14" s="430"/>
      <c r="C14" s="63" t="s">
        <v>1628</v>
      </c>
      <c r="D14" s="648"/>
    </row>
    <row r="15" spans="1:4" ht="15" customHeight="1" thickBot="1">
      <c r="A15" s="342" t="s">
        <v>726</v>
      </c>
      <c r="B15" s="116"/>
      <c r="C15" s="63" t="s">
        <v>1629</v>
      </c>
      <c r="D15" s="648"/>
    </row>
    <row r="16" spans="1:4" ht="15" customHeight="1">
      <c r="A16" s="216" t="s">
        <v>810</v>
      </c>
      <c r="B16" s="647"/>
      <c r="C16" s="63" t="s">
        <v>1630</v>
      </c>
      <c r="D16" s="648"/>
    </row>
    <row r="17" spans="1:4" ht="15" customHeight="1">
      <c r="A17" s="85" t="s">
        <v>1627</v>
      </c>
      <c r="B17" s="651"/>
      <c r="C17" s="63" t="s">
        <v>1631</v>
      </c>
      <c r="D17" s="648"/>
    </row>
    <row r="18" spans="1:4" ht="15" customHeight="1">
      <c r="A18" s="86" t="s">
        <v>1649</v>
      </c>
      <c r="B18" s="651"/>
      <c r="C18" s="63" t="s">
        <v>1632</v>
      </c>
      <c r="D18" s="648"/>
    </row>
    <row r="19" spans="1:4" ht="15" customHeight="1" thickBot="1">
      <c r="A19" s="444" t="s">
        <v>1648</v>
      </c>
      <c r="B19" s="651"/>
      <c r="C19" s="470" t="s">
        <v>1496</v>
      </c>
      <c r="D19" s="649"/>
    </row>
    <row r="20" spans="1:4" ht="15" customHeight="1" thickBot="1">
      <c r="A20" s="86" t="s">
        <v>1645</v>
      </c>
      <c r="B20" s="651"/>
      <c r="C20" s="441" t="s">
        <v>715</v>
      </c>
      <c r="D20" s="116"/>
    </row>
    <row r="21" spans="1:4" ht="15" customHeight="1">
      <c r="A21" s="86" t="s">
        <v>1646</v>
      </c>
      <c r="B21" s="651"/>
      <c r="C21" s="218" t="s">
        <v>810</v>
      </c>
      <c r="D21" s="650"/>
    </row>
    <row r="22" spans="1:4" ht="15" customHeight="1">
      <c r="A22" s="444" t="s">
        <v>1647</v>
      </c>
      <c r="B22" s="651"/>
      <c r="C22" s="63" t="s">
        <v>1627</v>
      </c>
      <c r="D22" s="648"/>
    </row>
    <row r="23" spans="1:4" ht="15" customHeight="1" thickBot="1">
      <c r="A23" s="465" t="s">
        <v>1489</v>
      </c>
      <c r="B23" s="652"/>
      <c r="C23" s="63" t="s">
        <v>1628</v>
      </c>
      <c r="D23" s="648"/>
    </row>
    <row r="24" spans="1:4" ht="15" customHeight="1" thickBot="1">
      <c r="A24" s="342" t="s">
        <v>725</v>
      </c>
      <c r="B24" s="116"/>
      <c r="C24" s="63" t="s">
        <v>1629</v>
      </c>
      <c r="D24" s="648"/>
    </row>
    <row r="25" spans="1:4" ht="15" customHeight="1">
      <c r="A25" s="443" t="s">
        <v>810</v>
      </c>
      <c r="B25" s="647"/>
      <c r="C25" s="63" t="s">
        <v>1630</v>
      </c>
      <c r="D25" s="648"/>
    </row>
    <row r="26" spans="1:4" ht="15" customHeight="1">
      <c r="A26" s="85" t="s">
        <v>1627</v>
      </c>
      <c r="B26" s="648"/>
      <c r="C26" s="63" t="s">
        <v>1631</v>
      </c>
      <c r="D26" s="648"/>
    </row>
    <row r="27" spans="1:4" ht="15" customHeight="1">
      <c r="A27" s="85" t="s">
        <v>1640</v>
      </c>
      <c r="B27" s="648"/>
      <c r="C27" s="63" t="s">
        <v>1632</v>
      </c>
      <c r="D27" s="648"/>
    </row>
    <row r="28" spans="1:4" ht="15" customHeight="1">
      <c r="A28" s="85" t="s">
        <v>1643</v>
      </c>
      <c r="B28" s="648"/>
      <c r="C28" s="63" t="s">
        <v>1633</v>
      </c>
      <c r="D28" s="648"/>
    </row>
    <row r="29" spans="1:4" ht="15" customHeight="1" thickBot="1">
      <c r="A29" s="85" t="s">
        <v>1644</v>
      </c>
      <c r="B29" s="648"/>
      <c r="C29" s="470" t="s">
        <v>1496</v>
      </c>
      <c r="D29" s="649"/>
    </row>
    <row r="30" spans="1:4" ht="15" customHeight="1" thickBot="1">
      <c r="A30" s="85" t="s">
        <v>1641</v>
      </c>
      <c r="B30" s="648"/>
      <c r="C30" s="441" t="s">
        <v>714</v>
      </c>
      <c r="D30" s="116"/>
    </row>
    <row r="31" spans="1:4" ht="15" customHeight="1">
      <c r="A31" s="85" t="s">
        <v>1642</v>
      </c>
      <c r="B31" s="648"/>
      <c r="C31" s="218" t="s">
        <v>810</v>
      </c>
      <c r="D31" s="650"/>
    </row>
    <row r="32" spans="1:4" ht="15" customHeight="1">
      <c r="A32" s="193" t="s">
        <v>954</v>
      </c>
      <c r="B32" s="648"/>
      <c r="C32" s="63" t="s">
        <v>1627</v>
      </c>
      <c r="D32" s="648"/>
    </row>
    <row r="33" spans="1:4" ht="15" customHeight="1" thickBot="1">
      <c r="A33" s="217"/>
      <c r="B33" s="649"/>
      <c r="C33" s="63" t="s">
        <v>1628</v>
      </c>
      <c r="D33" s="648"/>
    </row>
    <row r="34" spans="1:4" s="53" customFormat="1" ht="15" customHeight="1" thickBot="1">
      <c r="A34" s="449" t="s">
        <v>724</v>
      </c>
      <c r="B34" s="116"/>
      <c r="C34" s="63" t="s">
        <v>1629</v>
      </c>
      <c r="D34" s="648"/>
    </row>
    <row r="35" spans="1:4" ht="15" customHeight="1">
      <c r="A35" s="216" t="s">
        <v>810</v>
      </c>
      <c r="B35" s="647"/>
      <c r="C35" s="63" t="s">
        <v>1630</v>
      </c>
      <c r="D35" s="648"/>
    </row>
    <row r="36" spans="1:4" ht="15" customHeight="1">
      <c r="A36" s="85" t="s">
        <v>1627</v>
      </c>
      <c r="B36" s="648"/>
      <c r="C36" s="63" t="s">
        <v>1634</v>
      </c>
      <c r="D36" s="648"/>
    </row>
    <row r="37" spans="1:4" ht="15" customHeight="1">
      <c r="A37" s="85" t="s">
        <v>1636</v>
      </c>
      <c r="B37" s="648"/>
      <c r="C37" s="64" t="s">
        <v>1635</v>
      </c>
      <c r="D37" s="648"/>
    </row>
    <row r="38" spans="1:4" ht="15" customHeight="1" thickBot="1">
      <c r="A38" s="465" t="s">
        <v>1490</v>
      </c>
      <c r="B38" s="649"/>
      <c r="C38" s="470" t="s">
        <v>1496</v>
      </c>
      <c r="D38" s="648"/>
    </row>
    <row r="39" spans="1:4" ht="15" customHeight="1" thickBot="1">
      <c r="A39" s="449" t="s">
        <v>723</v>
      </c>
      <c r="B39" s="116"/>
      <c r="C39" s="220"/>
      <c r="D39" s="649"/>
    </row>
    <row r="40" spans="1:4" ht="15" customHeight="1" thickBot="1">
      <c r="A40" s="216" t="s">
        <v>810</v>
      </c>
      <c r="B40" s="650"/>
      <c r="C40" s="447" t="s">
        <v>713</v>
      </c>
      <c r="D40" s="116"/>
    </row>
    <row r="41" spans="1:4" ht="15" customHeight="1">
      <c r="A41" s="85" t="s">
        <v>1627</v>
      </c>
      <c r="B41" s="648"/>
      <c r="C41" s="218" t="s">
        <v>810</v>
      </c>
      <c r="D41" s="647"/>
    </row>
    <row r="42" spans="1:4" ht="15" customHeight="1">
      <c r="A42" s="85" t="s">
        <v>1640</v>
      </c>
      <c r="B42" s="648"/>
      <c r="C42" s="64" t="s">
        <v>1627</v>
      </c>
      <c r="D42" s="648"/>
    </row>
    <row r="43" spans="1:4" ht="15" customHeight="1">
      <c r="A43" s="85" t="s">
        <v>1641</v>
      </c>
      <c r="B43" s="648"/>
      <c r="C43" s="64" t="s">
        <v>1628</v>
      </c>
      <c r="D43" s="648"/>
    </row>
    <row r="44" spans="1:4" ht="15" customHeight="1">
      <c r="A44" s="85" t="s">
        <v>1642</v>
      </c>
      <c r="B44" s="648"/>
      <c r="C44" s="64" t="s">
        <v>1629</v>
      </c>
      <c r="D44" s="648"/>
    </row>
    <row r="45" spans="1:4" ht="15" customHeight="1">
      <c r="A45" s="87" t="s">
        <v>722</v>
      </c>
      <c r="B45" s="648"/>
      <c r="C45" s="64" t="s">
        <v>1630</v>
      </c>
      <c r="D45" s="648"/>
    </row>
    <row r="46" spans="1:4" ht="15" customHeight="1" thickBot="1">
      <c r="A46" s="442"/>
      <c r="B46" s="649"/>
      <c r="C46" s="64" t="s">
        <v>1631</v>
      </c>
      <c r="D46" s="648"/>
    </row>
    <row r="47" spans="1:4" ht="15" customHeight="1" thickBot="1">
      <c r="A47" s="446" t="s">
        <v>721</v>
      </c>
      <c r="B47" s="219"/>
      <c r="C47" s="64" t="s">
        <v>1632</v>
      </c>
      <c r="D47" s="648"/>
    </row>
    <row r="48" spans="1:4" ht="15" customHeight="1" thickBot="1">
      <c r="A48" s="450" t="s">
        <v>720</v>
      </c>
      <c r="B48" s="116"/>
      <c r="C48" s="64" t="s">
        <v>1634</v>
      </c>
      <c r="D48" s="648"/>
    </row>
    <row r="49" spans="1:7" ht="15" customHeight="1">
      <c r="A49" s="216" t="s">
        <v>810</v>
      </c>
      <c r="B49" s="647"/>
      <c r="C49" s="64" t="s">
        <v>1635</v>
      </c>
      <c r="D49" s="648"/>
    </row>
    <row r="50" spans="1:7" ht="15" customHeight="1" thickBot="1">
      <c r="A50" s="86" t="s">
        <v>1627</v>
      </c>
      <c r="B50" s="648"/>
      <c r="C50" s="470" t="s">
        <v>1496</v>
      </c>
      <c r="D50" s="649"/>
    </row>
    <row r="51" spans="1:7" ht="15.75" thickBot="1">
      <c r="A51" s="86" t="s">
        <v>1638</v>
      </c>
      <c r="B51" s="648"/>
      <c r="C51" s="445" t="s">
        <v>1610</v>
      </c>
      <c r="D51" s="392" t="s">
        <v>728</v>
      </c>
    </row>
    <row r="52" spans="1:7" ht="15" customHeight="1" thickBot="1">
      <c r="A52" s="86" t="s">
        <v>1639</v>
      </c>
      <c r="B52" s="648"/>
      <c r="C52" s="447" t="s">
        <v>712</v>
      </c>
      <c r="D52" s="116"/>
      <c r="E52" s="55"/>
    </row>
    <row r="53" spans="1:7" ht="15" customHeight="1" thickBot="1">
      <c r="A53" s="466" t="s">
        <v>1492</v>
      </c>
      <c r="B53" s="648"/>
      <c r="C53" s="218" t="s">
        <v>810</v>
      </c>
      <c r="D53" s="656"/>
      <c r="E53" s="55"/>
    </row>
    <row r="54" spans="1:7" ht="15" customHeight="1" thickBot="1">
      <c r="A54" s="445" t="s">
        <v>1610</v>
      </c>
      <c r="B54" s="392" t="s">
        <v>728</v>
      </c>
      <c r="C54" s="64" t="s">
        <v>1627</v>
      </c>
      <c r="D54" s="651"/>
      <c r="E54" s="55"/>
      <c r="G54" s="56"/>
    </row>
    <row r="55" spans="1:7" ht="15" customHeight="1" thickBot="1">
      <c r="A55" s="450" t="s">
        <v>719</v>
      </c>
      <c r="B55" s="116"/>
      <c r="C55" s="64" t="s">
        <v>1628</v>
      </c>
      <c r="D55" s="651"/>
      <c r="G55" s="56"/>
    </row>
    <row r="56" spans="1:7" ht="15" customHeight="1">
      <c r="A56" s="216" t="s">
        <v>810</v>
      </c>
      <c r="B56" s="650"/>
      <c r="C56" s="64" t="s">
        <v>1629</v>
      </c>
      <c r="D56" s="651"/>
      <c r="G56" s="56"/>
    </row>
    <row r="57" spans="1:7" ht="15" customHeight="1">
      <c r="A57" s="86" t="s">
        <v>1627</v>
      </c>
      <c r="B57" s="651"/>
      <c r="C57" s="64" t="s">
        <v>1630</v>
      </c>
      <c r="D57" s="651"/>
      <c r="G57" s="56"/>
    </row>
    <row r="58" spans="1:7" ht="15" customHeight="1">
      <c r="A58" s="86" t="s">
        <v>1637</v>
      </c>
      <c r="B58" s="651"/>
      <c r="C58" s="64" t="s">
        <v>1631</v>
      </c>
      <c r="D58" s="651"/>
      <c r="G58" s="56"/>
    </row>
    <row r="59" spans="1:7" ht="15" customHeight="1">
      <c r="A59" s="86" t="s">
        <v>1635</v>
      </c>
      <c r="B59" s="651"/>
      <c r="C59" s="64" t="s">
        <v>1632</v>
      </c>
      <c r="D59" s="651"/>
      <c r="G59" s="56"/>
    </row>
    <row r="60" spans="1:7" ht="15" customHeight="1" thickBot="1">
      <c r="A60" s="466" t="s">
        <v>1493</v>
      </c>
      <c r="B60" s="652"/>
      <c r="C60" s="64" t="s">
        <v>1633</v>
      </c>
      <c r="D60" s="651"/>
    </row>
    <row r="61" spans="1:7" ht="15" customHeight="1" thickBot="1">
      <c r="A61" s="447" t="s">
        <v>718</v>
      </c>
      <c r="B61" s="116"/>
      <c r="C61" s="64" t="s">
        <v>711</v>
      </c>
      <c r="D61" s="651"/>
    </row>
    <row r="62" spans="1:7" ht="15" customHeight="1">
      <c r="A62" s="218" t="s">
        <v>810</v>
      </c>
      <c r="B62" s="647"/>
      <c r="C62" s="64" t="s">
        <v>1635</v>
      </c>
      <c r="D62" s="651"/>
    </row>
    <row r="63" spans="1:7" ht="15" customHeight="1">
      <c r="A63" s="64" t="s">
        <v>1627</v>
      </c>
      <c r="B63" s="651"/>
      <c r="C63" s="470" t="s">
        <v>1496</v>
      </c>
      <c r="D63" s="651"/>
    </row>
    <row r="64" spans="1:7" ht="15" customHeight="1" thickBot="1">
      <c r="A64" s="64" t="s">
        <v>1634</v>
      </c>
      <c r="B64" s="651"/>
      <c r="C64" s="343"/>
      <c r="D64" s="652"/>
    </row>
    <row r="65" spans="1:4" ht="15" customHeight="1" thickBot="1">
      <c r="A65" s="64" t="s">
        <v>1635</v>
      </c>
      <c r="B65" s="651"/>
      <c r="C65" s="469" t="s">
        <v>1609</v>
      </c>
      <c r="D65" s="96">
        <f>SUM(D4,D11,D20,D30,D40,D52)</f>
        <v>0</v>
      </c>
    </row>
    <row r="66" spans="1:4" ht="15" customHeight="1" thickBot="1">
      <c r="A66" s="468" t="s">
        <v>1494</v>
      </c>
      <c r="B66" s="652"/>
      <c r="C66" s="445" t="s">
        <v>896</v>
      </c>
      <c r="D66" s="97">
        <f>SUM(B67,D65)</f>
        <v>0</v>
      </c>
    </row>
    <row r="67" spans="1:4" ht="15" customHeight="1" thickBot="1">
      <c r="A67" s="469" t="s">
        <v>1609</v>
      </c>
      <c r="B67" s="96">
        <f>SUM(B4,B15,B24,B34,B39,B48,B55,B61)</f>
        <v>0</v>
      </c>
    </row>
    <row r="68" spans="1:4" ht="15" customHeight="1"/>
    <row r="69" spans="1:4" ht="19.899999999999999" customHeight="1"/>
  </sheetData>
  <sheetProtection algorithmName="SHA-512" hashValue="6I34VIBItrfP7kzQZjhy+sKXxTB6E/nZwEaw+WD+aUnvtz0Cl8fRkQFHFZk3lBR2vD0IkT+wYZx3EDZPk7jBYA==" saltValue="EhFnbuVJvsUfC7YR6rpx+w==" spinCount="100000" sheet="1" objects="1" scenarios="1"/>
  <mergeCells count="15">
    <mergeCell ref="B49:B53"/>
    <mergeCell ref="B62:B66"/>
    <mergeCell ref="B56:B60"/>
    <mergeCell ref="A2:D2"/>
    <mergeCell ref="D31:D39"/>
    <mergeCell ref="D41:D50"/>
    <mergeCell ref="B40:B46"/>
    <mergeCell ref="D53:D64"/>
    <mergeCell ref="B35:B38"/>
    <mergeCell ref="A1:D1"/>
    <mergeCell ref="B25:B33"/>
    <mergeCell ref="D5:D10"/>
    <mergeCell ref="D12:D19"/>
    <mergeCell ref="D21:D29"/>
    <mergeCell ref="B16:B23"/>
  </mergeCells>
  <conditionalFormatting sqref="B4 D4 B15 B24 D11 D20 B34 B39 D30 B48 D40 D52 B55">
    <cfRule type="notContainsBlanks" dxfId="108" priority="5">
      <formula>LEN(TRIM(B4))&gt;0</formula>
    </cfRule>
  </conditionalFormatting>
  <conditionalFormatting sqref="B61">
    <cfRule type="notContainsBlanks" dxfId="107" priority="1">
      <formula>LEN(TRIM(B61))&gt;0</formula>
    </cfRule>
  </conditionalFormatting>
  <hyperlinks>
    <hyperlink ref="A14" location="'Disposables (Burs - Blades)'!D5" display="Click Here: Burs &amp; Drill Bits for High Speed Drill"/>
    <hyperlink ref="A23" location="'Disposables (Burs - Blades)'!D16" display="Click Here: Burs for MIS Spine Set Up"/>
    <hyperlink ref="A38" location="'Disposables (Burs - Blades)'!D28" display="Click Here: For Available Formula Shavers"/>
    <hyperlink ref="A53" location="'Disposables (Burs - Blades)'!D39" display="Click Here: For Available Blades for Sag Saw"/>
    <hyperlink ref="A60" location="'Disposables (Burs - Blades)'!D49" display="Click Here: For Available Blades for Recip Saw"/>
    <hyperlink ref="C10" location="'Disposables (Burs - Blades)'!D59" display="Click Here: For Available Burs for TPS Drill  "/>
    <hyperlink ref="C19" location="'Disposables (Burs - Blades)'!D59" display="Click Here: For Available Burs for TPS Drill  "/>
    <hyperlink ref="C29" location="'Disposables (Burs - Blades)'!D59" display="Click Here: For Available Burs for TPS Drill  "/>
    <hyperlink ref="C38" location="'Disposables (Burs - Blades)'!D62" display="Click Here: For Available Burs for TPS Drill  "/>
    <hyperlink ref="C50" location="'Disposables (Burs - Blades)'!D62" display="Click Here: For Available Burs for TPS Drill  "/>
    <hyperlink ref="C63" location="'Disposables (Burs - Blades)'!D62" display="Click Here: For Available Burs for TPS Drill  "/>
    <hyperlink ref="A66" location="'Disposables (Burs - Blades)'!D52" display="Click Here: For Available Blades for Osc Saw"/>
    <hyperlink ref="A11" location="'CORE Bur Attachments'!A1" display="Options for Attachment (click here) or use drop down below"/>
  </hyperlinks>
  <printOptions horizontalCentered="1" gridLines="1"/>
  <pageMargins left="0.2" right="0.2" top="0.35" bottom="0.3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Choose Your Attachment Here" prompt="CLICK DROP DOWN ARROW ON RIGHT TO SELECT YOUR ATTACHMENT. ONLY ONE ALLOWED">
          <x14:formula1>
            <xm:f>'CORE Bur Attachments'!$A$4:$A$10</xm:f>
          </x14:formula1>
          <xm:sqref>A12</xm:sqref>
        </x14:dataValidation>
        <x14:dataValidation type="list" allowBlank="1" showInputMessage="1" showErrorMessage="1" promptTitle="Choose Your Attachment Here" prompt="CLICK DROP DOWN ARROW ON RIGHT TO SELECT YOUR U2 ATTACHMENT. ONLY ONE ALLOWED">
          <x14:formula1>
            <xm:f>'CORE Bur Attachments'!$A$14:$A$17</xm:f>
          </x14:formula1>
          <xm:sqref>A13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7" tint="0.39997558519241921"/>
  </sheetPr>
  <dimension ref="A1:D75"/>
  <sheetViews>
    <sheetView zoomScaleNormal="100" workbookViewId="0">
      <selection sqref="A1:C1"/>
    </sheetView>
  </sheetViews>
  <sheetFormatPr defaultColWidth="9.140625" defaultRowHeight="15"/>
  <cols>
    <col min="1" max="1" width="56.5703125" style="50" bestFit="1" customWidth="1"/>
    <col min="2" max="2" width="13.7109375" style="50" customWidth="1"/>
    <col min="3" max="3" width="13.7109375" style="69" customWidth="1"/>
    <col min="4" max="16384" width="9.140625" style="49"/>
  </cols>
  <sheetData>
    <row r="1" spans="1:4" ht="19.899999999999999" customHeight="1">
      <c r="A1" s="658" t="s">
        <v>1675</v>
      </c>
      <c r="B1" s="659"/>
      <c r="C1" s="660"/>
    </row>
    <row r="2" spans="1:4" ht="19.899999999999999" customHeight="1" thickBot="1">
      <c r="A2" s="661" t="s">
        <v>1676</v>
      </c>
      <c r="B2" s="662"/>
      <c r="C2" s="663"/>
      <c r="D2" s="72"/>
    </row>
    <row r="3" spans="1:4" ht="15.75" thickBot="1">
      <c r="A3" s="398"/>
      <c r="B3" s="432"/>
      <c r="C3" s="397" t="s">
        <v>1611</v>
      </c>
    </row>
    <row r="4" spans="1:4" ht="15.75" thickBot="1">
      <c r="A4" s="213" t="s">
        <v>1677</v>
      </c>
      <c r="B4" s="433" t="s">
        <v>1085</v>
      </c>
      <c r="C4" s="116"/>
    </row>
    <row r="5" spans="1:4">
      <c r="A5" s="89" t="s">
        <v>748</v>
      </c>
      <c r="B5" s="434">
        <v>7206</v>
      </c>
      <c r="C5" s="657"/>
    </row>
    <row r="6" spans="1:4">
      <c r="A6" s="89" t="s">
        <v>1616</v>
      </c>
      <c r="B6" s="434" t="s">
        <v>1678</v>
      </c>
      <c r="C6" s="642"/>
    </row>
    <row r="7" spans="1:4">
      <c r="A7" s="462" t="s">
        <v>1679</v>
      </c>
      <c r="B7" s="435"/>
      <c r="C7" s="642"/>
    </row>
    <row r="8" spans="1:4" ht="15.75" thickBot="1">
      <c r="A8" s="211"/>
      <c r="B8" s="436"/>
      <c r="C8" s="643"/>
    </row>
    <row r="9" spans="1:4" ht="15.75" thickBot="1">
      <c r="A9" s="213" t="s">
        <v>1685</v>
      </c>
      <c r="B9" s="437"/>
      <c r="C9" s="116"/>
    </row>
    <row r="10" spans="1:4">
      <c r="A10" s="89" t="s">
        <v>729</v>
      </c>
      <c r="B10" s="434" t="s">
        <v>1619</v>
      </c>
      <c r="C10" s="657"/>
    </row>
    <row r="11" spans="1:4">
      <c r="A11" s="89" t="s">
        <v>1616</v>
      </c>
      <c r="B11" s="434" t="s">
        <v>1618</v>
      </c>
      <c r="C11" s="642"/>
    </row>
    <row r="12" spans="1:4">
      <c r="A12" s="462" t="s">
        <v>1680</v>
      </c>
      <c r="B12" s="435"/>
      <c r="C12" s="642"/>
    </row>
    <row r="13" spans="1:4" ht="15.75" thickBot="1">
      <c r="A13" s="212"/>
      <c r="B13" s="438"/>
      <c r="C13" s="643"/>
    </row>
    <row r="14" spans="1:4" ht="15.75" thickBot="1">
      <c r="A14" s="213" t="s">
        <v>1686</v>
      </c>
      <c r="B14" s="437"/>
      <c r="C14" s="116"/>
    </row>
    <row r="15" spans="1:4">
      <c r="A15" s="89" t="s">
        <v>745</v>
      </c>
      <c r="B15" s="434" t="s">
        <v>1620</v>
      </c>
      <c r="C15" s="657"/>
    </row>
    <row r="16" spans="1:4">
      <c r="A16" s="89" t="s">
        <v>738</v>
      </c>
      <c r="B16" s="434" t="s">
        <v>1621</v>
      </c>
      <c r="C16" s="642"/>
    </row>
    <row r="17" spans="1:3">
      <c r="A17" s="89" t="s">
        <v>734</v>
      </c>
      <c r="B17" s="434" t="s">
        <v>1622</v>
      </c>
      <c r="C17" s="642"/>
    </row>
    <row r="18" spans="1:3">
      <c r="A18" s="89" t="s">
        <v>1616</v>
      </c>
      <c r="B18" s="434" t="s">
        <v>1618</v>
      </c>
      <c r="C18" s="642"/>
    </row>
    <row r="19" spans="1:3">
      <c r="A19" s="462" t="s">
        <v>1681</v>
      </c>
      <c r="B19" s="435"/>
      <c r="C19" s="642"/>
    </row>
    <row r="20" spans="1:3">
      <c r="A20" s="88"/>
      <c r="B20" s="439"/>
      <c r="C20" s="642"/>
    </row>
    <row r="21" spans="1:3" ht="15.75" thickBot="1">
      <c r="A21" s="211"/>
      <c r="B21" s="436"/>
      <c r="C21" s="643"/>
    </row>
    <row r="22" spans="1:3" ht="15.75" thickBot="1">
      <c r="A22" s="213" t="s">
        <v>1687</v>
      </c>
      <c r="B22" s="437"/>
      <c r="C22" s="116"/>
    </row>
    <row r="23" spans="1:3">
      <c r="A23" s="89" t="s">
        <v>736</v>
      </c>
      <c r="B23" s="434" t="s">
        <v>1620</v>
      </c>
      <c r="C23" s="657"/>
    </row>
    <row r="24" spans="1:3">
      <c r="A24" s="89" t="s">
        <v>735</v>
      </c>
      <c r="B24" s="434" t="s">
        <v>1621</v>
      </c>
      <c r="C24" s="642"/>
    </row>
    <row r="25" spans="1:3">
      <c r="A25" s="89" t="s">
        <v>734</v>
      </c>
      <c r="B25" s="434" t="s">
        <v>1622</v>
      </c>
      <c r="C25" s="642"/>
    </row>
    <row r="26" spans="1:3">
      <c r="A26" s="89" t="s">
        <v>733</v>
      </c>
      <c r="B26" s="434" t="s">
        <v>1623</v>
      </c>
      <c r="C26" s="642"/>
    </row>
    <row r="27" spans="1:3">
      <c r="A27" s="89" t="s">
        <v>732</v>
      </c>
      <c r="B27" s="434" t="s">
        <v>1624</v>
      </c>
      <c r="C27" s="642"/>
    </row>
    <row r="28" spans="1:3">
      <c r="A28" s="89" t="s">
        <v>1616</v>
      </c>
      <c r="B28" s="434" t="s">
        <v>1618</v>
      </c>
      <c r="C28" s="642"/>
    </row>
    <row r="29" spans="1:3">
      <c r="A29" s="462" t="s">
        <v>1682</v>
      </c>
      <c r="B29" s="435"/>
      <c r="C29" s="642"/>
    </row>
    <row r="30" spans="1:3" ht="15.75" thickBot="1">
      <c r="A30" s="211"/>
      <c r="B30" s="436"/>
      <c r="C30" s="643"/>
    </row>
    <row r="31" spans="1:3" ht="15.75" thickBot="1">
      <c r="A31" s="214" t="s">
        <v>1688</v>
      </c>
      <c r="B31" s="440"/>
      <c r="C31" s="116"/>
    </row>
    <row r="32" spans="1:3">
      <c r="A32" s="89" t="s">
        <v>736</v>
      </c>
      <c r="B32" s="434" t="s">
        <v>1620</v>
      </c>
      <c r="C32" s="657"/>
    </row>
    <row r="33" spans="1:4">
      <c r="A33" s="89" t="s">
        <v>735</v>
      </c>
      <c r="B33" s="434" t="s">
        <v>1621</v>
      </c>
      <c r="C33" s="642"/>
    </row>
    <row r="34" spans="1:4">
      <c r="A34" s="89" t="s">
        <v>742</v>
      </c>
      <c r="B34" s="434" t="s">
        <v>1622</v>
      </c>
      <c r="C34" s="642"/>
    </row>
    <row r="35" spans="1:4">
      <c r="A35" s="89" t="s">
        <v>733</v>
      </c>
      <c r="B35" s="434" t="s">
        <v>1623</v>
      </c>
      <c r="C35" s="642"/>
    </row>
    <row r="36" spans="1:4">
      <c r="A36" s="89" t="s">
        <v>732</v>
      </c>
      <c r="B36" s="434" t="s">
        <v>1624</v>
      </c>
      <c r="C36" s="642"/>
    </row>
    <row r="37" spans="1:4">
      <c r="A37" s="89" t="s">
        <v>741</v>
      </c>
      <c r="B37" s="434" t="s">
        <v>1625</v>
      </c>
      <c r="C37" s="642"/>
    </row>
    <row r="38" spans="1:4">
      <c r="A38" s="89" t="s">
        <v>730</v>
      </c>
      <c r="B38" s="434" t="s">
        <v>1626</v>
      </c>
      <c r="C38" s="642"/>
    </row>
    <row r="39" spans="1:4">
      <c r="A39" s="89" t="s">
        <v>1616</v>
      </c>
      <c r="B39" s="434" t="s">
        <v>1618</v>
      </c>
      <c r="C39" s="642"/>
    </row>
    <row r="40" spans="1:4">
      <c r="A40" s="462" t="s">
        <v>1682</v>
      </c>
      <c r="B40" s="435"/>
      <c r="C40" s="642"/>
    </row>
    <row r="41" spans="1:4" ht="15.75" thickBot="1">
      <c r="A41" s="211"/>
      <c r="B41" s="436"/>
      <c r="C41" s="643"/>
    </row>
    <row r="42" spans="1:4" ht="15.75" thickBot="1">
      <c r="A42" s="213" t="s">
        <v>1689</v>
      </c>
      <c r="B42" s="437"/>
      <c r="C42" s="116"/>
    </row>
    <row r="43" spans="1:4">
      <c r="A43" s="89" t="s">
        <v>736</v>
      </c>
      <c r="B43" s="434" t="s">
        <v>1620</v>
      </c>
      <c r="C43" s="657"/>
    </row>
    <row r="44" spans="1:4">
      <c r="A44" s="89" t="s">
        <v>735</v>
      </c>
      <c r="B44" s="434" t="s">
        <v>1621</v>
      </c>
      <c r="C44" s="642"/>
    </row>
    <row r="45" spans="1:4">
      <c r="A45" s="89" t="s">
        <v>734</v>
      </c>
      <c r="B45" s="434" t="s">
        <v>1622</v>
      </c>
      <c r="C45" s="642"/>
      <c r="D45" s="50"/>
    </row>
    <row r="46" spans="1:4">
      <c r="A46" s="89" t="s">
        <v>729</v>
      </c>
      <c r="B46" s="434" t="s">
        <v>1619</v>
      </c>
      <c r="C46" s="642"/>
      <c r="D46" s="50"/>
    </row>
    <row r="47" spans="1:4">
      <c r="A47" s="89" t="s">
        <v>1616</v>
      </c>
      <c r="B47" s="434" t="s">
        <v>1618</v>
      </c>
      <c r="C47" s="642"/>
      <c r="D47" s="50"/>
    </row>
    <row r="48" spans="1:4">
      <c r="A48" s="462" t="s">
        <v>1683</v>
      </c>
      <c r="B48" s="435"/>
      <c r="C48" s="642"/>
      <c r="D48" s="50"/>
    </row>
    <row r="49" spans="1:4" ht="15.75" thickBot="1">
      <c r="A49" s="211"/>
      <c r="B49" s="436"/>
      <c r="C49" s="643"/>
      <c r="D49" s="50"/>
    </row>
    <row r="50" spans="1:4" ht="15.75" thickBot="1">
      <c r="A50" s="213" t="s">
        <v>1713</v>
      </c>
      <c r="B50" s="437"/>
      <c r="C50" s="116"/>
      <c r="D50" s="50"/>
    </row>
    <row r="51" spans="1:4">
      <c r="A51" s="89" t="s">
        <v>736</v>
      </c>
      <c r="B51" s="434" t="s">
        <v>1620</v>
      </c>
      <c r="C51" s="657"/>
      <c r="D51" s="50"/>
    </row>
    <row r="52" spans="1:4">
      <c r="A52" s="89" t="s">
        <v>738</v>
      </c>
      <c r="B52" s="434" t="s">
        <v>1621</v>
      </c>
      <c r="C52" s="642"/>
      <c r="D52" s="50"/>
    </row>
    <row r="53" spans="1:4">
      <c r="A53" s="89" t="s">
        <v>734</v>
      </c>
      <c r="B53" s="434" t="s">
        <v>1622</v>
      </c>
      <c r="C53" s="642"/>
      <c r="D53" s="50"/>
    </row>
    <row r="54" spans="1:4">
      <c r="A54" s="89" t="s">
        <v>733</v>
      </c>
      <c r="B54" s="434" t="s">
        <v>1623</v>
      </c>
      <c r="C54" s="642"/>
      <c r="D54" s="50"/>
    </row>
    <row r="55" spans="1:4">
      <c r="A55" s="89" t="s">
        <v>732</v>
      </c>
      <c r="B55" s="434" t="s">
        <v>1624</v>
      </c>
      <c r="C55" s="642"/>
      <c r="D55" s="50"/>
    </row>
    <row r="56" spans="1:4">
      <c r="A56" s="89" t="s">
        <v>729</v>
      </c>
      <c r="B56" s="434" t="s">
        <v>1619</v>
      </c>
      <c r="C56" s="642"/>
      <c r="D56" s="50"/>
    </row>
    <row r="57" spans="1:4">
      <c r="A57" s="89" t="s">
        <v>1616</v>
      </c>
      <c r="B57" s="434" t="s">
        <v>1618</v>
      </c>
      <c r="C57" s="642"/>
      <c r="D57" s="50"/>
    </row>
    <row r="58" spans="1:4">
      <c r="A58" s="462" t="s">
        <v>1683</v>
      </c>
      <c r="B58" s="435"/>
      <c r="C58" s="642"/>
      <c r="D58" s="50"/>
    </row>
    <row r="59" spans="1:4" ht="15.75" thickBot="1">
      <c r="A59" s="211"/>
      <c r="B59" s="436"/>
      <c r="C59" s="643"/>
      <c r="D59" s="50"/>
    </row>
    <row r="60" spans="1:4" ht="15.75" thickBot="1">
      <c r="A60" s="213" t="s">
        <v>1714</v>
      </c>
      <c r="B60" s="437"/>
      <c r="C60" s="116"/>
      <c r="D60" s="50"/>
    </row>
    <row r="61" spans="1:4">
      <c r="A61" s="89" t="s">
        <v>736</v>
      </c>
      <c r="B61" s="434" t="s">
        <v>1620</v>
      </c>
      <c r="C61" s="657"/>
      <c r="D61" s="50"/>
    </row>
    <row r="62" spans="1:4">
      <c r="A62" s="89" t="s">
        <v>735</v>
      </c>
      <c r="B62" s="434" t="s">
        <v>1621</v>
      </c>
      <c r="C62" s="642"/>
      <c r="D62" s="50"/>
    </row>
    <row r="63" spans="1:4">
      <c r="A63" s="89" t="s">
        <v>734</v>
      </c>
      <c r="B63" s="434" t="s">
        <v>1622</v>
      </c>
      <c r="C63" s="642"/>
    </row>
    <row r="64" spans="1:4">
      <c r="A64" s="89" t="s">
        <v>733</v>
      </c>
      <c r="B64" s="434" t="s">
        <v>1623</v>
      </c>
      <c r="C64" s="642"/>
    </row>
    <row r="65" spans="1:3">
      <c r="A65" s="89" t="s">
        <v>732</v>
      </c>
      <c r="B65" s="434" t="s">
        <v>1624</v>
      </c>
      <c r="C65" s="642"/>
    </row>
    <row r="66" spans="1:3">
      <c r="A66" s="89" t="s">
        <v>731</v>
      </c>
      <c r="B66" s="434" t="s">
        <v>1625</v>
      </c>
      <c r="C66" s="642"/>
    </row>
    <row r="67" spans="1:3">
      <c r="A67" s="89" t="s">
        <v>730</v>
      </c>
      <c r="B67" s="434" t="s">
        <v>1626</v>
      </c>
      <c r="C67" s="642"/>
    </row>
    <row r="68" spans="1:3">
      <c r="A68" s="89" t="s">
        <v>729</v>
      </c>
      <c r="B68" s="434" t="s">
        <v>1619</v>
      </c>
      <c r="C68" s="642"/>
    </row>
    <row r="69" spans="1:3">
      <c r="A69" s="89" t="s">
        <v>1616</v>
      </c>
      <c r="B69" s="434" t="s">
        <v>1618</v>
      </c>
      <c r="C69" s="642"/>
    </row>
    <row r="70" spans="1:3" ht="15.75" thickBot="1">
      <c r="A70" s="462" t="s">
        <v>1683</v>
      </c>
      <c r="B70" s="435"/>
      <c r="C70" s="643"/>
    </row>
    <row r="71" spans="1:3" ht="19.899999999999999" customHeight="1" thickBot="1">
      <c r="A71" s="215" t="s">
        <v>896</v>
      </c>
      <c r="B71" s="215"/>
      <c r="C71" s="98">
        <f>SUM(C4,C9,C14,C22,C31,C42,C50,C60)</f>
        <v>0</v>
      </c>
    </row>
    <row r="74" spans="1:3">
      <c r="A74" s="54"/>
      <c r="B74" s="54"/>
    </row>
    <row r="75" spans="1:3">
      <c r="A75" s="52"/>
      <c r="B75" s="52"/>
    </row>
  </sheetData>
  <sheetProtection algorithmName="SHA-512" hashValue="ujrrLYkvt5WcVeQ/z1S+qAXosYR3Nso0zxfu/LDmVGmsLTxItEItrgQDpw+MGsTVa+Zkv+CS/qSzJtkj1VTIyw==" saltValue="eF2pcJyqRo8WAQOuQUJovg==" spinCount="100000" sheet="1" objects="1" scenarios="1"/>
  <mergeCells count="10">
    <mergeCell ref="C32:C41"/>
    <mergeCell ref="C43:C49"/>
    <mergeCell ref="C51:C59"/>
    <mergeCell ref="C61:C70"/>
    <mergeCell ref="A1:C1"/>
    <mergeCell ref="A2:C2"/>
    <mergeCell ref="C5:C8"/>
    <mergeCell ref="C10:C13"/>
    <mergeCell ref="C15:C21"/>
    <mergeCell ref="C23:C30"/>
  </mergeCells>
  <conditionalFormatting sqref="C4 C9 C14 C22 C31 C42 C50 C60">
    <cfRule type="notContainsBlanks" dxfId="106" priority="1">
      <formula>LEN(TRIM(C4))&gt;0</formula>
    </cfRule>
  </conditionalFormatting>
  <hyperlinks>
    <hyperlink ref="A7" location="'Disposables (Burs - Blades)'!D71" display="Click Here: For Available Blades for System 7 Recip Saw"/>
    <hyperlink ref="A12" location="'Disposables (Burs - Blades)'!D75" display="Click Here: For Available Blades for System 7 Sag Saw"/>
    <hyperlink ref="A19" location="'Disposables (Burs - Blades)'!D83" display="Click Here: For Available Sytem 7 Large Bone Drill Options"/>
    <hyperlink ref="A48" location="'Disposables (Burs - Blades)'!D86" display="Click Here: For Available System 7 Large Bone Drill/Saw Options"/>
    <hyperlink ref="A29" location="'Disposables (Burs - Blades)'!D83" display="Click Here: For Available System 7 Large Bone Drill Options"/>
    <hyperlink ref="A40" location="'Disposables (Burs - Blades)'!D83" display="Click Here: For Available System 7 Large Bone Drill Options"/>
    <hyperlink ref="A58" location="'Disposables (Burs - Blades)'!D86" display="Click Here: For Available System 7 Large Bone Drill/Saw Options"/>
    <hyperlink ref="A70" location="'Disposables (Burs - Blades)'!D86" display="Click Here: For Available System 7 Large Bone Drill/Saw Options"/>
  </hyperlinks>
  <printOptions gridLines="1"/>
  <pageMargins left="0.7" right="0.7" top="0.75" bottom="0.75" header="0.3" footer="0.3"/>
  <pageSetup orientation="portrait" r:id="rId1"/>
  <rowBreaks count="1" manualBreakCount="1">
    <brk id="4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 tint="0.39997558519241921"/>
  </sheetPr>
  <dimension ref="A1:D75"/>
  <sheetViews>
    <sheetView zoomScaleNormal="100" workbookViewId="0">
      <selection activeCell="C4" sqref="C4"/>
    </sheetView>
  </sheetViews>
  <sheetFormatPr defaultColWidth="9.140625" defaultRowHeight="15"/>
  <cols>
    <col min="1" max="1" width="56.5703125" style="50" bestFit="1" customWidth="1"/>
    <col min="2" max="2" width="13.7109375" style="50" customWidth="1"/>
    <col min="3" max="3" width="13.7109375" style="69" customWidth="1"/>
    <col min="4" max="16384" width="9.140625" style="49"/>
  </cols>
  <sheetData>
    <row r="1" spans="1:4" ht="19.899999999999999" customHeight="1">
      <c r="A1" s="658" t="s">
        <v>897</v>
      </c>
      <c r="B1" s="659"/>
      <c r="C1" s="660"/>
    </row>
    <row r="2" spans="1:4" ht="19.899999999999999" customHeight="1" thickBot="1">
      <c r="A2" s="661" t="s">
        <v>1676</v>
      </c>
      <c r="B2" s="662"/>
      <c r="C2" s="663"/>
      <c r="D2" s="72"/>
    </row>
    <row r="3" spans="1:4" ht="15.75" thickBot="1">
      <c r="A3" s="398"/>
      <c r="B3" s="432"/>
      <c r="C3" s="397" t="s">
        <v>1611</v>
      </c>
    </row>
    <row r="4" spans="1:4" ht="15.75" thickBot="1">
      <c r="A4" s="213" t="s">
        <v>749</v>
      </c>
      <c r="B4" s="433" t="s">
        <v>1085</v>
      </c>
      <c r="C4" s="116"/>
    </row>
    <row r="5" spans="1:4">
      <c r="A5" s="89" t="s">
        <v>748</v>
      </c>
      <c r="B5" s="434" t="s">
        <v>1617</v>
      </c>
      <c r="C5" s="657"/>
    </row>
    <row r="6" spans="1:4">
      <c r="A6" s="89" t="s">
        <v>1616</v>
      </c>
      <c r="B6" s="434" t="s">
        <v>1618</v>
      </c>
      <c r="C6" s="642"/>
    </row>
    <row r="7" spans="1:4">
      <c r="A7" s="462" t="s">
        <v>1498</v>
      </c>
      <c r="B7" s="435"/>
      <c r="C7" s="642"/>
    </row>
    <row r="8" spans="1:4" ht="15.75" thickBot="1">
      <c r="A8" s="211"/>
      <c r="B8" s="436"/>
      <c r="C8" s="643"/>
    </row>
    <row r="9" spans="1:4" ht="15.75" thickBot="1">
      <c r="A9" s="213" t="s">
        <v>747</v>
      </c>
      <c r="B9" s="437"/>
      <c r="C9" s="116"/>
    </row>
    <row r="10" spans="1:4">
      <c r="A10" s="89" t="s">
        <v>729</v>
      </c>
      <c r="B10" s="434" t="s">
        <v>1619</v>
      </c>
      <c r="C10" s="657"/>
    </row>
    <row r="11" spans="1:4">
      <c r="A11" s="89" t="s">
        <v>1616</v>
      </c>
      <c r="B11" s="434" t="s">
        <v>1618</v>
      </c>
      <c r="C11" s="642"/>
    </row>
    <row r="12" spans="1:4">
      <c r="A12" s="462" t="s">
        <v>1499</v>
      </c>
      <c r="B12" s="435"/>
      <c r="C12" s="642"/>
    </row>
    <row r="13" spans="1:4" ht="15.75" thickBot="1">
      <c r="A13" s="212"/>
      <c r="B13" s="438"/>
      <c r="C13" s="643"/>
    </row>
    <row r="14" spans="1:4" ht="15.75" thickBot="1">
      <c r="A14" s="213" t="s">
        <v>746</v>
      </c>
      <c r="B14" s="437"/>
      <c r="C14" s="116"/>
    </row>
    <row r="15" spans="1:4">
      <c r="A15" s="89" t="s">
        <v>745</v>
      </c>
      <c r="B15" s="434" t="s">
        <v>1620</v>
      </c>
      <c r="C15" s="657"/>
    </row>
    <row r="16" spans="1:4">
      <c r="A16" s="89" t="s">
        <v>738</v>
      </c>
      <c r="B16" s="434" t="s">
        <v>1621</v>
      </c>
      <c r="C16" s="642"/>
    </row>
    <row r="17" spans="1:3">
      <c r="A17" s="89" t="s">
        <v>734</v>
      </c>
      <c r="B17" s="434" t="s">
        <v>1622</v>
      </c>
      <c r="C17" s="642"/>
    </row>
    <row r="18" spans="1:3">
      <c r="A18" s="89" t="s">
        <v>1616</v>
      </c>
      <c r="B18" s="434" t="s">
        <v>1618</v>
      </c>
      <c r="C18" s="642"/>
    </row>
    <row r="19" spans="1:3">
      <c r="A19" s="462" t="s">
        <v>1502</v>
      </c>
      <c r="B19" s="435"/>
      <c r="C19" s="642"/>
    </row>
    <row r="20" spans="1:3">
      <c r="A20" s="88"/>
      <c r="B20" s="439"/>
      <c r="C20" s="642"/>
    </row>
    <row r="21" spans="1:3" ht="15.75" thickBot="1">
      <c r="A21" s="211"/>
      <c r="B21" s="436"/>
      <c r="C21" s="643"/>
    </row>
    <row r="22" spans="1:3" ht="15.75" thickBot="1">
      <c r="A22" s="213" t="s">
        <v>744</v>
      </c>
      <c r="B22" s="437"/>
      <c r="C22" s="116"/>
    </row>
    <row r="23" spans="1:3">
      <c r="A23" s="89" t="s">
        <v>736</v>
      </c>
      <c r="B23" s="434" t="s">
        <v>1620</v>
      </c>
      <c r="C23" s="657"/>
    </row>
    <row r="24" spans="1:3">
      <c r="A24" s="89" t="s">
        <v>735</v>
      </c>
      <c r="B24" s="434" t="s">
        <v>1621</v>
      </c>
      <c r="C24" s="642"/>
    </row>
    <row r="25" spans="1:3">
      <c r="A25" s="89" t="s">
        <v>734</v>
      </c>
      <c r="B25" s="434" t="s">
        <v>1622</v>
      </c>
      <c r="C25" s="642"/>
    </row>
    <row r="26" spans="1:3">
      <c r="A26" s="89" t="s">
        <v>733</v>
      </c>
      <c r="B26" s="434" t="s">
        <v>1623</v>
      </c>
      <c r="C26" s="642"/>
    </row>
    <row r="27" spans="1:3">
      <c r="A27" s="89" t="s">
        <v>732</v>
      </c>
      <c r="B27" s="434" t="s">
        <v>1624</v>
      </c>
      <c r="C27" s="642"/>
    </row>
    <row r="28" spans="1:3">
      <c r="A28" s="89" t="s">
        <v>1616</v>
      </c>
      <c r="B28" s="434" t="s">
        <v>1618</v>
      </c>
      <c r="C28" s="642"/>
    </row>
    <row r="29" spans="1:3">
      <c r="A29" s="462" t="s">
        <v>1502</v>
      </c>
      <c r="B29" s="435"/>
      <c r="C29" s="642"/>
    </row>
    <row r="30" spans="1:3" ht="15.75" thickBot="1">
      <c r="A30" s="211"/>
      <c r="B30" s="436"/>
      <c r="C30" s="643"/>
    </row>
    <row r="31" spans="1:3" ht="15.75" thickBot="1">
      <c r="A31" s="214" t="s">
        <v>743</v>
      </c>
      <c r="B31" s="440"/>
      <c r="C31" s="116"/>
    </row>
    <row r="32" spans="1:3">
      <c r="A32" s="89" t="s">
        <v>736</v>
      </c>
      <c r="B32" s="434" t="s">
        <v>1620</v>
      </c>
      <c r="C32" s="657"/>
    </row>
    <row r="33" spans="1:4">
      <c r="A33" s="89" t="s">
        <v>735</v>
      </c>
      <c r="B33" s="434" t="s">
        <v>1621</v>
      </c>
      <c r="C33" s="642"/>
    </row>
    <row r="34" spans="1:4">
      <c r="A34" s="89" t="s">
        <v>742</v>
      </c>
      <c r="B34" s="434" t="s">
        <v>1622</v>
      </c>
      <c r="C34" s="642"/>
    </row>
    <row r="35" spans="1:4">
      <c r="A35" s="89" t="s">
        <v>733</v>
      </c>
      <c r="B35" s="434" t="s">
        <v>1623</v>
      </c>
      <c r="C35" s="642"/>
    </row>
    <row r="36" spans="1:4">
      <c r="A36" s="89" t="s">
        <v>732</v>
      </c>
      <c r="B36" s="434" t="s">
        <v>1624</v>
      </c>
      <c r="C36" s="642"/>
    </row>
    <row r="37" spans="1:4">
      <c r="A37" s="89" t="s">
        <v>741</v>
      </c>
      <c r="B37" s="434" t="s">
        <v>1625</v>
      </c>
      <c r="C37" s="642"/>
    </row>
    <row r="38" spans="1:4">
      <c r="A38" s="89" t="s">
        <v>730</v>
      </c>
      <c r="B38" s="434" t="s">
        <v>1626</v>
      </c>
      <c r="C38" s="642"/>
    </row>
    <row r="39" spans="1:4">
      <c r="A39" s="89" t="s">
        <v>1616</v>
      </c>
      <c r="B39" s="434" t="s">
        <v>1618</v>
      </c>
      <c r="C39" s="642"/>
    </row>
    <row r="40" spans="1:4">
      <c r="A40" s="462" t="s">
        <v>1502</v>
      </c>
      <c r="B40" s="435"/>
      <c r="C40" s="642"/>
    </row>
    <row r="41" spans="1:4" ht="15.75" thickBot="1">
      <c r="A41" s="211"/>
      <c r="B41" s="436"/>
      <c r="C41" s="643"/>
    </row>
    <row r="42" spans="1:4" ht="15.75" thickBot="1">
      <c r="A42" s="213" t="s">
        <v>740</v>
      </c>
      <c r="B42" s="437"/>
      <c r="C42" s="116"/>
    </row>
    <row r="43" spans="1:4">
      <c r="A43" s="89" t="s">
        <v>736</v>
      </c>
      <c r="B43" s="434" t="s">
        <v>1620</v>
      </c>
      <c r="C43" s="657"/>
    </row>
    <row r="44" spans="1:4">
      <c r="A44" s="89" t="s">
        <v>735</v>
      </c>
      <c r="B44" s="434" t="s">
        <v>1621</v>
      </c>
      <c r="C44" s="642"/>
    </row>
    <row r="45" spans="1:4">
      <c r="A45" s="89" t="s">
        <v>734</v>
      </c>
      <c r="B45" s="434" t="s">
        <v>1622</v>
      </c>
      <c r="C45" s="642"/>
      <c r="D45" s="50"/>
    </row>
    <row r="46" spans="1:4">
      <c r="A46" s="89" t="s">
        <v>729</v>
      </c>
      <c r="B46" s="434" t="s">
        <v>1619</v>
      </c>
      <c r="C46" s="642"/>
      <c r="D46" s="50"/>
    </row>
    <row r="47" spans="1:4">
      <c r="A47" s="89" t="s">
        <v>1616</v>
      </c>
      <c r="B47" s="434" t="s">
        <v>1618</v>
      </c>
      <c r="C47" s="642"/>
      <c r="D47" s="50"/>
    </row>
    <row r="48" spans="1:4">
      <c r="A48" s="462" t="s">
        <v>1501</v>
      </c>
      <c r="B48" s="435"/>
      <c r="C48" s="642"/>
      <c r="D48" s="50"/>
    </row>
    <row r="49" spans="1:4" ht="15.75" thickBot="1">
      <c r="A49" s="211"/>
      <c r="B49" s="436"/>
      <c r="C49" s="643"/>
      <c r="D49" s="50"/>
    </row>
    <row r="50" spans="1:4" ht="15.75" thickBot="1">
      <c r="A50" s="213" t="s">
        <v>739</v>
      </c>
      <c r="B50" s="437"/>
      <c r="C50" s="116"/>
      <c r="D50" s="50"/>
    </row>
    <row r="51" spans="1:4">
      <c r="A51" s="89" t="s">
        <v>736</v>
      </c>
      <c r="B51" s="434" t="s">
        <v>1620</v>
      </c>
      <c r="C51" s="657"/>
      <c r="D51" s="50"/>
    </row>
    <row r="52" spans="1:4">
      <c r="A52" s="89" t="s">
        <v>738</v>
      </c>
      <c r="B52" s="434" t="s">
        <v>1621</v>
      </c>
      <c r="C52" s="642"/>
      <c r="D52" s="50"/>
    </row>
    <row r="53" spans="1:4">
      <c r="A53" s="89" t="s">
        <v>734</v>
      </c>
      <c r="B53" s="434" t="s">
        <v>1622</v>
      </c>
      <c r="C53" s="642"/>
      <c r="D53" s="50"/>
    </row>
    <row r="54" spans="1:4">
      <c r="A54" s="89" t="s">
        <v>733</v>
      </c>
      <c r="B54" s="434" t="s">
        <v>1623</v>
      </c>
      <c r="C54" s="642"/>
      <c r="D54" s="50"/>
    </row>
    <row r="55" spans="1:4">
      <c r="A55" s="89" t="s">
        <v>732</v>
      </c>
      <c r="B55" s="434" t="s">
        <v>1624</v>
      </c>
      <c r="C55" s="642"/>
      <c r="D55" s="50"/>
    </row>
    <row r="56" spans="1:4">
      <c r="A56" s="89" t="s">
        <v>729</v>
      </c>
      <c r="B56" s="434" t="s">
        <v>1619</v>
      </c>
      <c r="C56" s="642"/>
      <c r="D56" s="50"/>
    </row>
    <row r="57" spans="1:4">
      <c r="A57" s="89" t="s">
        <v>1616</v>
      </c>
      <c r="B57" s="434" t="s">
        <v>1618</v>
      </c>
      <c r="C57" s="642"/>
      <c r="D57" s="50"/>
    </row>
    <row r="58" spans="1:4">
      <c r="A58" s="462" t="s">
        <v>1501</v>
      </c>
      <c r="B58" s="435"/>
      <c r="C58" s="642"/>
      <c r="D58" s="50"/>
    </row>
    <row r="59" spans="1:4" ht="15.75" thickBot="1">
      <c r="A59" s="211"/>
      <c r="B59" s="436"/>
      <c r="C59" s="643"/>
      <c r="D59" s="50"/>
    </row>
    <row r="60" spans="1:4" ht="15.75" thickBot="1">
      <c r="A60" s="213" t="s">
        <v>737</v>
      </c>
      <c r="B60" s="437"/>
      <c r="C60" s="116"/>
      <c r="D60" s="50"/>
    </row>
    <row r="61" spans="1:4">
      <c r="A61" s="89" t="s">
        <v>736</v>
      </c>
      <c r="B61" s="434" t="s">
        <v>1620</v>
      </c>
      <c r="C61" s="657"/>
      <c r="D61" s="50"/>
    </row>
    <row r="62" spans="1:4">
      <c r="A62" s="89" t="s">
        <v>735</v>
      </c>
      <c r="B62" s="434" t="s">
        <v>1621</v>
      </c>
      <c r="C62" s="642"/>
      <c r="D62" s="50"/>
    </row>
    <row r="63" spans="1:4">
      <c r="A63" s="89" t="s">
        <v>734</v>
      </c>
      <c r="B63" s="434" t="s">
        <v>1622</v>
      </c>
      <c r="C63" s="642"/>
    </row>
    <row r="64" spans="1:4">
      <c r="A64" s="89" t="s">
        <v>733</v>
      </c>
      <c r="B64" s="434" t="s">
        <v>1623</v>
      </c>
      <c r="C64" s="642"/>
    </row>
    <row r="65" spans="1:3">
      <c r="A65" s="89" t="s">
        <v>732</v>
      </c>
      <c r="B65" s="434" t="s">
        <v>1624</v>
      </c>
      <c r="C65" s="642"/>
    </row>
    <row r="66" spans="1:3">
      <c r="A66" s="89" t="s">
        <v>731</v>
      </c>
      <c r="B66" s="434" t="s">
        <v>1625</v>
      </c>
      <c r="C66" s="642"/>
    </row>
    <row r="67" spans="1:3">
      <c r="A67" s="89" t="s">
        <v>730</v>
      </c>
      <c r="B67" s="434" t="s">
        <v>1626</v>
      </c>
      <c r="C67" s="642"/>
    </row>
    <row r="68" spans="1:3">
      <c r="A68" s="89" t="s">
        <v>729</v>
      </c>
      <c r="B68" s="434" t="s">
        <v>1619</v>
      </c>
      <c r="C68" s="642"/>
    </row>
    <row r="69" spans="1:3">
      <c r="A69" s="89" t="s">
        <v>1616</v>
      </c>
      <c r="B69" s="434" t="s">
        <v>1618</v>
      </c>
      <c r="C69" s="642"/>
    </row>
    <row r="70" spans="1:3" ht="15.75" thickBot="1">
      <c r="A70" s="462" t="s">
        <v>1501</v>
      </c>
      <c r="B70" s="435"/>
      <c r="C70" s="643"/>
    </row>
    <row r="71" spans="1:3" ht="19.899999999999999" customHeight="1" thickBot="1">
      <c r="A71" s="215" t="s">
        <v>896</v>
      </c>
      <c r="B71" s="215"/>
      <c r="C71" s="98">
        <f>SUM(C4,C9,C14,C22,C31,C42,C50,C60)</f>
        <v>0</v>
      </c>
    </row>
    <row r="74" spans="1:3">
      <c r="A74" s="54"/>
      <c r="B74" s="54"/>
    </row>
    <row r="75" spans="1:3">
      <c r="A75" s="52"/>
      <c r="B75" s="52"/>
    </row>
  </sheetData>
  <sheetProtection algorithmName="SHA-512" hashValue="Vu8yzEePCLN8DC24rHO8lkFR5zboi914odSlxO6fkaDc88cmegm20pCAdndBoLX9WVXK5jbw3NmoetV8eDA7Mg==" saltValue="xRqZIlXbP+jDABTw0GGePg==" spinCount="100000" sheet="1" objects="1" scenarios="1"/>
  <mergeCells count="10">
    <mergeCell ref="C23:C30"/>
    <mergeCell ref="C32:C41"/>
    <mergeCell ref="C43:C49"/>
    <mergeCell ref="C51:C59"/>
    <mergeCell ref="C61:C70"/>
    <mergeCell ref="A1:C1"/>
    <mergeCell ref="A2:C2"/>
    <mergeCell ref="C5:C8"/>
    <mergeCell ref="C10:C13"/>
    <mergeCell ref="C15:C21"/>
  </mergeCells>
  <conditionalFormatting sqref="C4 C9 C14 C22 C31 C42 C50 C60">
    <cfRule type="notContainsBlanks" dxfId="105" priority="1">
      <formula>LEN(TRIM(C4))&gt;0</formula>
    </cfRule>
  </conditionalFormatting>
  <hyperlinks>
    <hyperlink ref="A7" location="'Disposables (Burs - Blades)'!D71" display="Click Here: For Available Blades for 4/5 Recip Saw"/>
    <hyperlink ref="A12" location="'Disposables (Burs - Blades)'!D75" display="Click Here: For Available Blades for 4/5 Sag Saw"/>
    <hyperlink ref="A19" location="'Disposables (Burs - Blades)'!D83" display="Click Here: For Available 4/5 Large Bone Drill Options"/>
    <hyperlink ref="A48" location="'Disposables (Burs - Blades)'!D86" display="Click Here: For Available 4/5 Large Bone Drill/Saw Options"/>
    <hyperlink ref="A29" location="'Disposables (Burs - Blades)'!D83" display="Click Here: For Available 4/5 Large Bone Drill Options"/>
    <hyperlink ref="A40" location="'Disposables (Burs - Blades)'!D83" display="Click Here: For Available 4/5 Large Bone Drill Options"/>
    <hyperlink ref="A58" location="'Disposables (Burs - Blades)'!D86" display="Click Here: For Available 4/5 Large Bone Drill/Saw Options"/>
    <hyperlink ref="A70" location="'Disposables (Burs - Blades)'!D86" display="Click Here: For Available 4/5 Large Bone Drill/Saw Options"/>
  </hyperlinks>
  <printOptions gridLines="1"/>
  <pageMargins left="0.7" right="0.7" top="0.75" bottom="0.75" header="0.3" footer="0.3"/>
  <pageSetup orientation="portrait" r:id="rId1"/>
  <rowBreaks count="1" manualBreakCount="1">
    <brk id="4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79998168889431442"/>
  </sheetPr>
  <dimension ref="A1:J24"/>
  <sheetViews>
    <sheetView zoomScaleNormal="100" workbookViewId="0">
      <selection activeCell="D4" sqref="D4:D22"/>
    </sheetView>
  </sheetViews>
  <sheetFormatPr defaultColWidth="9.140625" defaultRowHeight="12.75"/>
  <cols>
    <col min="1" max="1" width="36.7109375" style="1" customWidth="1"/>
    <col min="2" max="2" width="11.85546875" style="1" customWidth="1"/>
    <col min="3" max="3" width="8.5703125" style="1" hidden="1" customWidth="1"/>
    <col min="4" max="4" width="9.85546875" style="72" bestFit="1" customWidth="1"/>
    <col min="5" max="16384" width="9.140625" style="1"/>
  </cols>
  <sheetData>
    <row r="1" spans="1:4" ht="15" customHeight="1">
      <c r="A1" s="666" t="s">
        <v>909</v>
      </c>
      <c r="B1" s="667"/>
      <c r="C1" s="668"/>
      <c r="D1" s="668"/>
    </row>
    <row r="2" spans="1:4" s="8" customFormat="1" ht="15" customHeight="1" thickBot="1">
      <c r="A2" s="664" t="s">
        <v>889</v>
      </c>
      <c r="B2" s="665"/>
      <c r="C2" s="665"/>
      <c r="D2" s="665"/>
    </row>
    <row r="3" spans="1:4" s="9" customFormat="1" ht="15" customHeight="1">
      <c r="A3" s="395" t="s">
        <v>1</v>
      </c>
      <c r="B3" s="395" t="s">
        <v>0</v>
      </c>
      <c r="C3" s="396" t="s">
        <v>5</v>
      </c>
      <c r="D3" s="395" t="s">
        <v>1549</v>
      </c>
    </row>
    <row r="4" spans="1:4" s="5" customFormat="1" ht="16.899999999999999" customHeight="1">
      <c r="A4" s="35" t="s">
        <v>394</v>
      </c>
      <c r="B4" s="4" t="s">
        <v>6</v>
      </c>
      <c r="C4" s="4">
        <v>2</v>
      </c>
      <c r="D4" s="117"/>
    </row>
    <row r="5" spans="1:4" s="5" customFormat="1" ht="16.899999999999999" customHeight="1">
      <c r="A5" s="35" t="s">
        <v>395</v>
      </c>
      <c r="B5" s="4" t="s">
        <v>6</v>
      </c>
      <c r="C5" s="4">
        <v>3</v>
      </c>
      <c r="D5" s="117"/>
    </row>
    <row r="6" spans="1:4" s="5" customFormat="1" ht="16.899999999999999" customHeight="1">
      <c r="A6" s="35" t="s">
        <v>396</v>
      </c>
      <c r="B6" s="4" t="s">
        <v>6</v>
      </c>
      <c r="C6" s="4">
        <v>4</v>
      </c>
      <c r="D6" s="117"/>
    </row>
    <row r="7" spans="1:4" s="5" customFormat="1" ht="16.899999999999999" customHeight="1">
      <c r="A7" s="35" t="s">
        <v>397</v>
      </c>
      <c r="B7" s="4" t="s">
        <v>6</v>
      </c>
      <c r="C7" s="4">
        <v>2</v>
      </c>
      <c r="D7" s="117"/>
    </row>
    <row r="8" spans="1:4" s="5" customFormat="1" ht="16.899999999999999" customHeight="1">
      <c r="A8" s="35" t="s">
        <v>612</v>
      </c>
      <c r="B8" s="18" t="s">
        <v>15</v>
      </c>
      <c r="C8" s="18">
        <v>2</v>
      </c>
      <c r="D8" s="117"/>
    </row>
    <row r="9" spans="1:4" s="5" customFormat="1" ht="16.899999999999999" customHeight="1">
      <c r="A9" s="35" t="s">
        <v>613</v>
      </c>
      <c r="B9" s="18" t="s">
        <v>15</v>
      </c>
      <c r="C9" s="18">
        <v>2</v>
      </c>
      <c r="D9" s="117"/>
    </row>
    <row r="10" spans="1:4" s="5" customFormat="1" ht="16.899999999999999" customHeight="1">
      <c r="A10" s="35" t="s">
        <v>614</v>
      </c>
      <c r="B10" s="4" t="s">
        <v>4</v>
      </c>
      <c r="C10" s="4">
        <v>3</v>
      </c>
      <c r="D10" s="117"/>
    </row>
    <row r="11" spans="1:4" s="5" customFormat="1" ht="16.899999999999999" customHeight="1">
      <c r="A11" s="35" t="s">
        <v>617</v>
      </c>
      <c r="B11" s="4" t="s">
        <v>4</v>
      </c>
      <c r="C11" s="4">
        <v>1</v>
      </c>
      <c r="D11" s="117"/>
    </row>
    <row r="12" spans="1:4" s="5" customFormat="1" ht="16.899999999999999" customHeight="1">
      <c r="A12" s="35" t="s">
        <v>618</v>
      </c>
      <c r="B12" s="4" t="s">
        <v>4</v>
      </c>
      <c r="C12" s="4">
        <v>1</v>
      </c>
      <c r="D12" s="117"/>
    </row>
    <row r="13" spans="1:4" s="5" customFormat="1" ht="16.899999999999999" customHeight="1">
      <c r="A13" s="38" t="s">
        <v>163</v>
      </c>
      <c r="B13" s="18" t="s">
        <v>15</v>
      </c>
      <c r="C13" s="18">
        <v>2</v>
      </c>
      <c r="D13" s="117"/>
    </row>
    <row r="14" spans="1:4" s="5" customFormat="1" ht="16.899999999999999" customHeight="1">
      <c r="A14" s="38" t="s">
        <v>616</v>
      </c>
      <c r="B14" s="18" t="s">
        <v>15</v>
      </c>
      <c r="C14" s="18">
        <v>2</v>
      </c>
      <c r="D14" s="117"/>
    </row>
    <row r="15" spans="1:4" s="5" customFormat="1" ht="16.899999999999999" customHeight="1">
      <c r="A15" s="38" t="s">
        <v>116</v>
      </c>
      <c r="B15" s="18" t="s">
        <v>3</v>
      </c>
      <c r="C15" s="18">
        <v>5</v>
      </c>
      <c r="D15" s="117"/>
    </row>
    <row r="16" spans="1:4" s="5" customFormat="1" ht="16.899999999999999" customHeight="1">
      <c r="A16" s="38" t="s">
        <v>431</v>
      </c>
      <c r="B16" s="18" t="s">
        <v>18</v>
      </c>
      <c r="C16" s="18">
        <v>1</v>
      </c>
      <c r="D16" s="117"/>
    </row>
    <row r="17" spans="1:10" s="5" customFormat="1" ht="16.899999999999999" customHeight="1">
      <c r="A17" s="35" t="s">
        <v>610</v>
      </c>
      <c r="B17" s="17" t="s">
        <v>15</v>
      </c>
      <c r="C17" s="17">
        <v>9</v>
      </c>
      <c r="D17" s="117"/>
    </row>
    <row r="18" spans="1:10" s="5" customFormat="1" ht="16.899999999999999" customHeight="1">
      <c r="A18" s="35" t="s">
        <v>611</v>
      </c>
      <c r="B18" s="20" t="s">
        <v>15</v>
      </c>
      <c r="C18" s="17">
        <v>2</v>
      </c>
      <c r="D18" s="117"/>
    </row>
    <row r="19" spans="1:10" s="5" customFormat="1" ht="16.899999999999999" customHeight="1">
      <c r="A19" s="38" t="s">
        <v>620</v>
      </c>
      <c r="B19" s="11" t="s">
        <v>619</v>
      </c>
      <c r="C19" s="6">
        <v>24</v>
      </c>
      <c r="D19" s="117"/>
    </row>
    <row r="20" spans="1:10" s="5" customFormat="1" ht="16.899999999999999" customHeight="1">
      <c r="A20" s="38" t="s">
        <v>609</v>
      </c>
      <c r="B20" s="11" t="s">
        <v>15</v>
      </c>
      <c r="C20" s="6">
        <v>1</v>
      </c>
      <c r="D20" s="117"/>
    </row>
    <row r="21" spans="1:10" s="5" customFormat="1" ht="16.899999999999999" customHeight="1">
      <c r="A21" s="399" t="s">
        <v>679</v>
      </c>
      <c r="B21" s="18" t="s">
        <v>15</v>
      </c>
      <c r="C21" s="18">
        <v>2</v>
      </c>
      <c r="D21" s="117"/>
    </row>
    <row r="22" spans="1:10" s="5" customFormat="1" ht="16.899999999999999" customHeight="1">
      <c r="A22" s="400" t="s">
        <v>615</v>
      </c>
      <c r="B22" s="11" t="s">
        <v>4</v>
      </c>
      <c r="C22" s="4">
        <v>2</v>
      </c>
      <c r="D22" s="117"/>
    </row>
    <row r="23" spans="1:10" s="5" customFormat="1" ht="16.899999999999999" customHeight="1" thickBot="1">
      <c r="A23" s="36"/>
      <c r="B23" s="11"/>
      <c r="C23" s="11"/>
      <c r="D23" s="18"/>
    </row>
    <row r="24" spans="1:10" s="5" customFormat="1" ht="19.899999999999999" customHeight="1" thickBot="1">
      <c r="A24" s="669" t="s">
        <v>898</v>
      </c>
      <c r="B24" s="670"/>
      <c r="C24" s="7"/>
      <c r="D24" s="73">
        <f>SUM(D4:D23)</f>
        <v>0</v>
      </c>
      <c r="H24" s="1"/>
      <c r="I24" s="1"/>
      <c r="J24" s="1"/>
    </row>
  </sheetData>
  <sheetProtection algorithmName="SHA-512" hashValue="V1uW8ON2Dk9Dfa0QQo+GlnNGQCPVmv37cJVyGsg4bs4fMzaPOHqrPM9RECHzhDQMLunH6DzwX40rn9KFKJAcmw==" saltValue="xoQvq1l0KkjvDzYsaUmqIQ==" spinCount="100000" sheet="1" objects="1" scenarios="1"/>
  <mergeCells count="3">
    <mergeCell ref="A2:D2"/>
    <mergeCell ref="A1:D1"/>
    <mergeCell ref="A24:B24"/>
  </mergeCells>
  <conditionalFormatting sqref="A4:D23">
    <cfRule type="expression" dxfId="104" priority="5">
      <formula>NOT(ISBLANK($D4))</formula>
    </cfRule>
  </conditionalFormatting>
  <conditionalFormatting sqref="D4:D23">
    <cfRule type="notContainsBlanks" dxfId="103" priority="1">
      <formula>LEN(TRIM(D4))&gt;0</formula>
    </cfRule>
    <cfRule type="notContainsBlanks" dxfId="102" priority="2">
      <formula>LEN(TRIM(D4))&gt;0</formula>
    </cfRule>
  </conditionalFormatting>
  <pageMargins left="1.25" right="1" top="0.25" bottom="0.75" header="0.5" footer="0.5"/>
  <pageSetup orientation="portrait" r:id="rId1"/>
  <headerFooter alignWithMargins="0">
    <oddFooter>&amp;LMEDSource, Inc. 303-750-5357&amp;CPage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79998168889431442"/>
  </sheetPr>
  <dimension ref="A1:D72"/>
  <sheetViews>
    <sheetView zoomScaleNormal="100" workbookViewId="0">
      <selection activeCell="D6" sqref="D6"/>
    </sheetView>
  </sheetViews>
  <sheetFormatPr defaultColWidth="9.140625" defaultRowHeight="12.75"/>
  <cols>
    <col min="1" max="1" width="42.7109375" style="1" customWidth="1"/>
    <col min="2" max="2" width="11.85546875" style="1" customWidth="1"/>
    <col min="3" max="3" width="8.5703125" style="1" hidden="1" customWidth="1"/>
    <col min="4" max="4" width="9.85546875" style="72" bestFit="1" customWidth="1"/>
    <col min="5" max="16384" width="9.140625" style="1"/>
  </cols>
  <sheetData>
    <row r="1" spans="1:4" ht="15" customHeight="1">
      <c r="A1" s="637" t="s">
        <v>910</v>
      </c>
      <c r="B1" s="671"/>
      <c r="C1" s="672"/>
      <c r="D1" s="672"/>
    </row>
    <row r="2" spans="1:4" s="8" customFormat="1" ht="15" customHeight="1" thickBot="1">
      <c r="A2" s="664" t="s">
        <v>889</v>
      </c>
      <c r="B2" s="665"/>
      <c r="C2" s="665"/>
      <c r="D2" s="665"/>
    </row>
    <row r="3" spans="1:4" s="8" customFormat="1" ht="16.899999999999999" customHeight="1" thickBot="1">
      <c r="A3" s="675" t="s">
        <v>573</v>
      </c>
      <c r="B3" s="676"/>
      <c r="C3" s="676"/>
      <c r="D3" s="676"/>
    </row>
    <row r="4" spans="1:4" s="9" customFormat="1" ht="15" customHeight="1" thickBot="1">
      <c r="A4" s="407" t="s">
        <v>1</v>
      </c>
      <c r="B4" s="408" t="s">
        <v>0</v>
      </c>
      <c r="C4" s="408" t="s">
        <v>5</v>
      </c>
      <c r="D4" s="409" t="s">
        <v>1549</v>
      </c>
    </row>
    <row r="5" spans="1:4" s="5" customFormat="1" ht="16.899999999999999" customHeight="1">
      <c r="A5" s="37" t="s">
        <v>405</v>
      </c>
      <c r="B5" s="10" t="s">
        <v>147</v>
      </c>
      <c r="C5" s="17">
        <v>2</v>
      </c>
      <c r="D5" s="201"/>
    </row>
    <row r="6" spans="1:4" s="5" customFormat="1" ht="16.899999999999999" customHeight="1">
      <c r="A6" s="38" t="s">
        <v>417</v>
      </c>
      <c r="B6" s="18" t="s">
        <v>15</v>
      </c>
      <c r="C6" s="18">
        <v>1</v>
      </c>
      <c r="D6" s="202"/>
    </row>
    <row r="7" spans="1:4" s="5" customFormat="1" ht="16.899999999999999" customHeight="1">
      <c r="A7" s="38" t="s">
        <v>228</v>
      </c>
      <c r="B7" s="4" t="s">
        <v>11</v>
      </c>
      <c r="C7" s="18">
        <v>13</v>
      </c>
      <c r="D7" s="202"/>
    </row>
    <row r="8" spans="1:4" s="5" customFormat="1" ht="16.899999999999999" customHeight="1">
      <c r="A8" s="35" t="s">
        <v>575</v>
      </c>
      <c r="B8" s="4"/>
      <c r="C8" s="18"/>
      <c r="D8" s="202"/>
    </row>
    <row r="9" spans="1:4" s="5" customFormat="1" ht="16.899999999999999" customHeight="1">
      <c r="A9" s="35" t="s">
        <v>220</v>
      </c>
      <c r="B9" s="18" t="s">
        <v>15</v>
      </c>
      <c r="C9" s="18">
        <v>3</v>
      </c>
      <c r="D9" s="202"/>
    </row>
    <row r="10" spans="1:4" s="5" customFormat="1" ht="16.899999999999999" customHeight="1">
      <c r="A10" s="38" t="s">
        <v>678</v>
      </c>
      <c r="B10" s="4" t="s">
        <v>15</v>
      </c>
      <c r="C10" s="18">
        <v>1</v>
      </c>
      <c r="D10" s="202"/>
    </row>
    <row r="11" spans="1:4" s="5" customFormat="1" ht="16.899999999999999" customHeight="1">
      <c r="A11" s="35" t="s">
        <v>221</v>
      </c>
      <c r="B11" s="18" t="s">
        <v>15</v>
      </c>
      <c r="C11" s="18">
        <v>2</v>
      </c>
      <c r="D11" s="202"/>
    </row>
    <row r="12" spans="1:4" s="5" customFormat="1" ht="16.899999999999999" customHeight="1">
      <c r="A12" s="38" t="s">
        <v>419</v>
      </c>
      <c r="B12" s="18" t="s">
        <v>15</v>
      </c>
      <c r="C12" s="18">
        <v>4</v>
      </c>
      <c r="D12" s="202"/>
    </row>
    <row r="13" spans="1:4" s="33" customFormat="1" ht="16.899999999999999" customHeight="1">
      <c r="A13" s="41" t="s">
        <v>623</v>
      </c>
      <c r="B13" s="18" t="s">
        <v>15</v>
      </c>
      <c r="C13" s="32">
        <v>1</v>
      </c>
      <c r="D13" s="202"/>
    </row>
    <row r="14" spans="1:4" s="5" customFormat="1" ht="16.899999999999999" customHeight="1">
      <c r="A14" s="35" t="s">
        <v>222</v>
      </c>
      <c r="B14" s="18" t="s">
        <v>15</v>
      </c>
      <c r="C14" s="18">
        <v>2</v>
      </c>
      <c r="D14" s="202"/>
    </row>
    <row r="15" spans="1:4" s="5" customFormat="1" ht="16.899999999999999" customHeight="1">
      <c r="A15" s="35" t="s">
        <v>223</v>
      </c>
      <c r="B15" s="18" t="s">
        <v>15</v>
      </c>
      <c r="C15" s="18">
        <v>1</v>
      </c>
      <c r="D15" s="202"/>
    </row>
    <row r="16" spans="1:4" s="5" customFormat="1" ht="16.899999999999999" customHeight="1">
      <c r="A16" s="35" t="s">
        <v>224</v>
      </c>
      <c r="B16" s="18" t="s">
        <v>15</v>
      </c>
      <c r="C16" s="18">
        <v>2</v>
      </c>
      <c r="D16" s="202"/>
    </row>
    <row r="17" spans="1:4" s="5" customFormat="1" ht="16.899999999999999" customHeight="1">
      <c r="A17" s="35" t="s">
        <v>225</v>
      </c>
      <c r="B17" s="18" t="s">
        <v>15</v>
      </c>
      <c r="C17" s="18">
        <v>4</v>
      </c>
      <c r="D17" s="202"/>
    </row>
    <row r="18" spans="1:4" s="5" customFormat="1" ht="16.899999999999999" customHeight="1">
      <c r="A18" s="38" t="s">
        <v>420</v>
      </c>
      <c r="B18" s="18" t="s">
        <v>15</v>
      </c>
      <c r="C18" s="18">
        <v>1</v>
      </c>
      <c r="D18" s="202"/>
    </row>
    <row r="19" spans="1:4" s="5" customFormat="1" ht="16.899999999999999" customHeight="1">
      <c r="A19" s="38" t="s">
        <v>421</v>
      </c>
      <c r="B19" s="18" t="s">
        <v>15</v>
      </c>
      <c r="C19" s="18">
        <v>1</v>
      </c>
      <c r="D19" s="202"/>
    </row>
    <row r="20" spans="1:4" s="5" customFormat="1" ht="16.899999999999999" customHeight="1">
      <c r="A20" s="38" t="s">
        <v>422</v>
      </c>
      <c r="B20" s="18" t="s">
        <v>15</v>
      </c>
      <c r="C20" s="18">
        <v>1</v>
      </c>
      <c r="D20" s="202"/>
    </row>
    <row r="21" spans="1:4" s="5" customFormat="1" ht="16.899999999999999" customHeight="1">
      <c r="A21" s="35" t="s">
        <v>226</v>
      </c>
      <c r="B21" s="18" t="s">
        <v>15</v>
      </c>
      <c r="C21" s="18">
        <v>2</v>
      </c>
      <c r="D21" s="202"/>
    </row>
    <row r="22" spans="1:4" s="5" customFormat="1" ht="16.899999999999999" customHeight="1">
      <c r="A22" s="35" t="s">
        <v>227</v>
      </c>
      <c r="B22" s="18" t="s">
        <v>15</v>
      </c>
      <c r="C22" s="18">
        <v>2</v>
      </c>
      <c r="D22" s="202"/>
    </row>
    <row r="23" spans="1:4" s="5" customFormat="1" ht="16.899999999999999" customHeight="1">
      <c r="A23" s="38" t="s">
        <v>622</v>
      </c>
      <c r="B23" s="18" t="s">
        <v>15</v>
      </c>
      <c r="C23" s="18">
        <v>2</v>
      </c>
      <c r="D23" s="202"/>
    </row>
    <row r="24" spans="1:4" s="5" customFormat="1" ht="16.899999999999999" customHeight="1">
      <c r="A24" s="38" t="s">
        <v>418</v>
      </c>
      <c r="B24" s="18" t="s">
        <v>15</v>
      </c>
      <c r="C24" s="18">
        <v>1</v>
      </c>
      <c r="D24" s="202"/>
    </row>
    <row r="25" spans="1:4" s="5" customFormat="1" ht="16.899999999999999" customHeight="1">
      <c r="A25" s="35" t="s">
        <v>93</v>
      </c>
      <c r="B25" s="18" t="s">
        <v>15</v>
      </c>
      <c r="C25" s="18">
        <v>1</v>
      </c>
      <c r="D25" s="202"/>
    </row>
    <row r="26" spans="1:4" s="5" customFormat="1" ht="16.899999999999999" customHeight="1">
      <c r="A26" s="35" t="s">
        <v>94</v>
      </c>
      <c r="B26" s="4" t="s">
        <v>20</v>
      </c>
      <c r="C26" s="18">
        <v>1</v>
      </c>
      <c r="D26" s="202"/>
    </row>
    <row r="27" spans="1:4" s="5" customFormat="1" ht="16.899999999999999" customHeight="1">
      <c r="A27" s="35" t="s">
        <v>97</v>
      </c>
      <c r="B27" s="4" t="s">
        <v>11</v>
      </c>
      <c r="C27" s="18">
        <v>1</v>
      </c>
      <c r="D27" s="202"/>
    </row>
    <row r="28" spans="1:4" s="5" customFormat="1" ht="16.899999999999999" customHeight="1">
      <c r="A28" s="35" t="s">
        <v>229</v>
      </c>
      <c r="B28" s="4" t="s">
        <v>95</v>
      </c>
      <c r="C28" s="18">
        <v>15</v>
      </c>
      <c r="D28" s="202"/>
    </row>
    <row r="29" spans="1:4" s="5" customFormat="1" ht="16.899999999999999" customHeight="1">
      <c r="A29" s="35" t="s">
        <v>624</v>
      </c>
      <c r="B29" s="4" t="s">
        <v>95</v>
      </c>
      <c r="C29" s="18">
        <v>2</v>
      </c>
      <c r="D29" s="202"/>
    </row>
    <row r="30" spans="1:4" s="5" customFormat="1" ht="16.899999999999999" customHeight="1">
      <c r="A30" s="35" t="s">
        <v>230</v>
      </c>
      <c r="B30" s="4" t="s">
        <v>15</v>
      </c>
      <c r="C30" s="18">
        <v>2</v>
      </c>
      <c r="D30" s="202"/>
    </row>
    <row r="31" spans="1:4" s="5" customFormat="1" ht="16.899999999999999" customHeight="1">
      <c r="A31" s="38" t="s">
        <v>423</v>
      </c>
      <c r="B31" s="18" t="s">
        <v>15</v>
      </c>
      <c r="C31" s="18">
        <v>1</v>
      </c>
      <c r="D31" s="202"/>
    </row>
    <row r="32" spans="1:4" s="5" customFormat="1" ht="16.899999999999999" customHeight="1">
      <c r="A32" s="35" t="s">
        <v>231</v>
      </c>
      <c r="B32" s="4" t="s">
        <v>15</v>
      </c>
      <c r="C32" s="18">
        <v>2</v>
      </c>
      <c r="D32" s="202"/>
    </row>
    <row r="33" spans="1:4" s="5" customFormat="1" ht="16.899999999999999" customHeight="1">
      <c r="A33" s="35" t="s">
        <v>232</v>
      </c>
      <c r="B33" s="4" t="s">
        <v>15</v>
      </c>
      <c r="C33" s="18">
        <v>2</v>
      </c>
      <c r="D33" s="202"/>
    </row>
    <row r="34" spans="1:4" s="5" customFormat="1" ht="16.899999999999999" customHeight="1">
      <c r="A34" s="35" t="s">
        <v>233</v>
      </c>
      <c r="B34" s="4" t="s">
        <v>15</v>
      </c>
      <c r="C34" s="18">
        <v>1</v>
      </c>
      <c r="D34" s="202"/>
    </row>
    <row r="35" spans="1:4" s="5" customFormat="1" ht="16.899999999999999" customHeight="1">
      <c r="A35" s="38" t="s">
        <v>424</v>
      </c>
      <c r="B35" s="4" t="s">
        <v>15</v>
      </c>
      <c r="C35" s="18">
        <v>1</v>
      </c>
      <c r="D35" s="202"/>
    </row>
    <row r="36" spans="1:4" s="5" customFormat="1" ht="16.899999999999999" customHeight="1">
      <c r="A36" s="35" t="s">
        <v>234</v>
      </c>
      <c r="B36" s="4" t="s">
        <v>359</v>
      </c>
      <c r="C36" s="18">
        <v>5</v>
      </c>
      <c r="D36" s="202"/>
    </row>
    <row r="37" spans="1:4" s="5" customFormat="1" ht="16.899999999999999" customHeight="1" thickBot="1">
      <c r="A37" s="353"/>
      <c r="B37" s="410"/>
      <c r="C37" s="411"/>
      <c r="D37" s="530"/>
    </row>
    <row r="38" spans="1:4" s="5" customFormat="1" ht="16.899999999999999" customHeight="1" thickBot="1">
      <c r="A38" s="93" t="s">
        <v>574</v>
      </c>
      <c r="B38" s="91"/>
      <c r="C38" s="91"/>
      <c r="D38" s="92"/>
    </row>
    <row r="39" spans="1:4" s="9" customFormat="1" ht="15" customHeight="1" thickBot="1">
      <c r="A39" s="407" t="s">
        <v>1</v>
      </c>
      <c r="B39" s="408" t="s">
        <v>0</v>
      </c>
      <c r="C39" s="408" t="s">
        <v>5</v>
      </c>
      <c r="D39" s="409" t="s">
        <v>1549</v>
      </c>
    </row>
    <row r="40" spans="1:4" s="5" customFormat="1" ht="16.899999999999999" customHeight="1">
      <c r="A40" s="35" t="s">
        <v>220</v>
      </c>
      <c r="B40" s="4" t="s">
        <v>15</v>
      </c>
      <c r="C40" s="18">
        <v>2</v>
      </c>
      <c r="D40" s="117"/>
    </row>
    <row r="41" spans="1:4" s="5" customFormat="1" ht="16.899999999999999" customHeight="1">
      <c r="A41" s="38" t="s">
        <v>419</v>
      </c>
      <c r="B41" s="4" t="s">
        <v>15</v>
      </c>
      <c r="C41" s="18">
        <v>1</v>
      </c>
      <c r="D41" s="117"/>
    </row>
    <row r="42" spans="1:4" s="5" customFormat="1" ht="16.899999999999999" customHeight="1">
      <c r="A42" s="35" t="s">
        <v>575</v>
      </c>
      <c r="B42" s="4" t="s">
        <v>15</v>
      </c>
      <c r="C42" s="18">
        <v>1</v>
      </c>
      <c r="D42" s="117"/>
    </row>
    <row r="43" spans="1:4" s="5" customFormat="1" ht="16.899999999999999" customHeight="1">
      <c r="A43" s="35" t="s">
        <v>576</v>
      </c>
      <c r="B43" s="4" t="s">
        <v>15</v>
      </c>
      <c r="C43" s="18">
        <v>1</v>
      </c>
      <c r="D43" s="117"/>
    </row>
    <row r="44" spans="1:4" s="5" customFormat="1" ht="16.899999999999999" customHeight="1">
      <c r="A44" s="35" t="s">
        <v>1049</v>
      </c>
      <c r="B44" s="4" t="s">
        <v>682</v>
      </c>
      <c r="C44" s="18">
        <v>15</v>
      </c>
      <c r="D44" s="117"/>
    </row>
    <row r="45" spans="1:4" s="5" customFormat="1" ht="16.899999999999999" customHeight="1">
      <c r="A45" s="35" t="s">
        <v>93</v>
      </c>
      <c r="B45" s="4" t="s">
        <v>15</v>
      </c>
      <c r="C45" s="18">
        <v>1</v>
      </c>
      <c r="D45" s="117"/>
    </row>
    <row r="46" spans="1:4" s="5" customFormat="1" ht="16.899999999999999" customHeight="1">
      <c r="A46" s="35" t="s">
        <v>94</v>
      </c>
      <c r="B46" s="4" t="s">
        <v>12</v>
      </c>
      <c r="C46" s="18">
        <v>2</v>
      </c>
      <c r="D46" s="117"/>
    </row>
    <row r="47" spans="1:4" s="5" customFormat="1" ht="16.899999999999999" customHeight="1">
      <c r="A47" s="35" t="s">
        <v>577</v>
      </c>
      <c r="B47" s="4" t="s">
        <v>15</v>
      </c>
      <c r="C47" s="18">
        <v>1</v>
      </c>
      <c r="D47" s="117"/>
    </row>
    <row r="48" spans="1:4" s="5" customFormat="1" ht="16.899999999999999" customHeight="1">
      <c r="A48" s="38" t="s">
        <v>578</v>
      </c>
      <c r="B48" s="4" t="s">
        <v>15</v>
      </c>
      <c r="C48" s="18">
        <v>1</v>
      </c>
      <c r="D48" s="117"/>
    </row>
    <row r="49" spans="1:4" s="5" customFormat="1" ht="16.899999999999999" customHeight="1" thickBot="1">
      <c r="A49" s="35"/>
      <c r="B49" s="4"/>
      <c r="C49" s="18"/>
      <c r="D49" s="18"/>
    </row>
    <row r="50" spans="1:4" s="8" customFormat="1" ht="16.899999999999999" customHeight="1" thickBot="1">
      <c r="A50" s="90" t="s">
        <v>105</v>
      </c>
      <c r="B50" s="91"/>
      <c r="C50" s="91"/>
      <c r="D50" s="92"/>
    </row>
    <row r="51" spans="1:4" s="5" customFormat="1" ht="16.899999999999999" customHeight="1">
      <c r="A51" s="37" t="s">
        <v>696</v>
      </c>
      <c r="B51" s="6" t="s">
        <v>15</v>
      </c>
      <c r="C51" s="17">
        <v>17</v>
      </c>
      <c r="D51" s="118"/>
    </row>
    <row r="52" spans="1:4" s="5" customFormat="1" ht="16.899999999999999" customHeight="1">
      <c r="A52" s="37" t="s">
        <v>625</v>
      </c>
      <c r="B52" s="6" t="s">
        <v>15</v>
      </c>
      <c r="C52" s="17">
        <v>2</v>
      </c>
      <c r="D52" s="118"/>
    </row>
    <row r="53" spans="1:4" s="5" customFormat="1" ht="16.899999999999999" customHeight="1">
      <c r="A53" s="37" t="s">
        <v>178</v>
      </c>
      <c r="B53" s="6" t="s">
        <v>15</v>
      </c>
      <c r="C53" s="18">
        <v>1</v>
      </c>
      <c r="D53" s="117"/>
    </row>
    <row r="54" spans="1:4" s="5" customFormat="1" ht="16.899999999999999" customHeight="1">
      <c r="A54" s="35" t="s">
        <v>503</v>
      </c>
      <c r="B54" s="6" t="s">
        <v>15</v>
      </c>
      <c r="C54" s="18">
        <v>2</v>
      </c>
      <c r="D54" s="117"/>
    </row>
    <row r="55" spans="1:4" s="5" customFormat="1" ht="16.899999999999999" customHeight="1">
      <c r="A55" s="40" t="s">
        <v>561</v>
      </c>
      <c r="B55" s="4" t="s">
        <v>15</v>
      </c>
      <c r="C55" s="18">
        <v>5</v>
      </c>
      <c r="D55" s="117"/>
    </row>
    <row r="56" spans="1:4" s="5" customFormat="1" ht="16.899999999999999" customHeight="1">
      <c r="A56" s="40" t="s">
        <v>664</v>
      </c>
      <c r="B56" s="6" t="s">
        <v>15</v>
      </c>
      <c r="C56" s="18">
        <v>5</v>
      </c>
      <c r="D56" s="117"/>
    </row>
    <row r="57" spans="1:4" s="5" customFormat="1" ht="16.899999999999999" customHeight="1">
      <c r="A57" s="35" t="s">
        <v>563</v>
      </c>
      <c r="B57" s="6" t="s">
        <v>15</v>
      </c>
      <c r="C57" s="18">
        <v>5</v>
      </c>
      <c r="D57" s="117"/>
    </row>
    <row r="58" spans="1:4" s="5" customFormat="1" ht="16.899999999999999" customHeight="1">
      <c r="A58" s="35" t="s">
        <v>697</v>
      </c>
      <c r="B58" s="6" t="s">
        <v>15</v>
      </c>
      <c r="C58" s="18">
        <v>7</v>
      </c>
      <c r="D58" s="117"/>
    </row>
    <row r="59" spans="1:4" s="5" customFormat="1" ht="16.899999999999999" customHeight="1">
      <c r="A59" s="35" t="s">
        <v>663</v>
      </c>
      <c r="B59" s="6" t="s">
        <v>15</v>
      </c>
      <c r="C59" s="18">
        <v>2</v>
      </c>
      <c r="D59" s="117"/>
    </row>
    <row r="60" spans="1:4" s="5" customFormat="1" ht="16.899999999999999" customHeight="1">
      <c r="A60" s="35" t="s">
        <v>626</v>
      </c>
      <c r="B60" s="6" t="s">
        <v>15</v>
      </c>
      <c r="C60" s="18">
        <v>7</v>
      </c>
      <c r="D60" s="117"/>
    </row>
    <row r="61" spans="1:4" s="5" customFormat="1" ht="16.899999999999999" customHeight="1">
      <c r="A61" s="35" t="s">
        <v>698</v>
      </c>
      <c r="B61" s="6" t="s">
        <v>15</v>
      </c>
      <c r="C61" s="18">
        <v>3</v>
      </c>
      <c r="D61" s="117"/>
    </row>
    <row r="62" spans="1:4" s="5" customFormat="1" ht="16.899999999999999" customHeight="1">
      <c r="A62" s="35" t="s">
        <v>353</v>
      </c>
      <c r="B62" s="6" t="s">
        <v>15</v>
      </c>
      <c r="C62" s="18">
        <v>28</v>
      </c>
      <c r="D62" s="117"/>
    </row>
    <row r="63" spans="1:4" s="5" customFormat="1" ht="16.899999999999999" customHeight="1">
      <c r="A63" s="35" t="s">
        <v>142</v>
      </c>
      <c r="B63" s="6" t="s">
        <v>15</v>
      </c>
      <c r="C63" s="18">
        <v>5</v>
      </c>
      <c r="D63" s="117"/>
    </row>
    <row r="64" spans="1:4" s="5" customFormat="1" ht="16.899999999999999" customHeight="1">
      <c r="A64" s="35" t="s">
        <v>107</v>
      </c>
      <c r="B64" s="6" t="s">
        <v>15</v>
      </c>
      <c r="C64" s="18">
        <v>1</v>
      </c>
      <c r="D64" s="117"/>
    </row>
    <row r="65" spans="1:4" s="5" customFormat="1" ht="16.899999999999999" customHeight="1">
      <c r="A65" s="35" t="s">
        <v>600</v>
      </c>
      <c r="B65" s="6" t="s">
        <v>15</v>
      </c>
      <c r="C65" s="18">
        <v>4</v>
      </c>
      <c r="D65" s="117"/>
    </row>
    <row r="66" spans="1:4" s="5" customFormat="1" ht="16.899999999999999" customHeight="1">
      <c r="A66" s="35" t="s">
        <v>621</v>
      </c>
      <c r="B66" s="6" t="s">
        <v>15</v>
      </c>
      <c r="C66" s="18">
        <v>1</v>
      </c>
      <c r="D66" s="117"/>
    </row>
    <row r="67" spans="1:4" s="5" customFormat="1" ht="16.899999999999999" customHeight="1">
      <c r="A67" s="35" t="s">
        <v>562</v>
      </c>
      <c r="B67" s="6" t="s">
        <v>15</v>
      </c>
      <c r="C67" s="18">
        <v>25</v>
      </c>
      <c r="D67" s="117"/>
    </row>
    <row r="68" spans="1:4" s="5" customFormat="1" ht="16.899999999999999" customHeight="1">
      <c r="A68" s="35" t="s">
        <v>118</v>
      </c>
      <c r="B68" s="6" t="s">
        <v>15</v>
      </c>
      <c r="C68" s="18">
        <v>1</v>
      </c>
      <c r="D68" s="117"/>
    </row>
    <row r="69" spans="1:4" s="5" customFormat="1" ht="16.899999999999999" customHeight="1">
      <c r="A69" s="35" t="s">
        <v>106</v>
      </c>
      <c r="B69" s="4" t="s">
        <v>15</v>
      </c>
      <c r="C69" s="18">
        <v>3</v>
      </c>
      <c r="D69" s="117"/>
    </row>
    <row r="70" spans="1:4" s="5" customFormat="1" ht="16.899999999999999" customHeight="1">
      <c r="A70" s="36" t="s">
        <v>196</v>
      </c>
      <c r="B70" s="4" t="s">
        <v>15</v>
      </c>
      <c r="C70" s="18">
        <v>9</v>
      </c>
      <c r="D70" s="117"/>
    </row>
    <row r="71" spans="1:4" s="8" customFormat="1" ht="16.899999999999999" customHeight="1" thickBot="1">
      <c r="A71" s="47"/>
      <c r="B71" s="26"/>
      <c r="C71" s="26"/>
      <c r="D71" s="26"/>
    </row>
    <row r="72" spans="1:4" s="5" customFormat="1" ht="26.85" customHeight="1" thickBot="1">
      <c r="A72" s="673" t="s">
        <v>898</v>
      </c>
      <c r="B72" s="674"/>
      <c r="C72" s="7"/>
      <c r="D72" s="73">
        <f>SUM(D3:D71)</f>
        <v>0</v>
      </c>
    </row>
  </sheetData>
  <sheetProtection algorithmName="SHA-512" hashValue="R+JK8nunplELEQYU8lluBrtyte2t/+nEsJ86gVWW8t2JXbAQ4WxuW80spPmeUsxm4f301uny066c1d8Dyl8MTQ==" saltValue="cbn9Rz+4rvoKfUKgOoahqw==" spinCount="100000" sheet="1" objects="1" scenarios="1"/>
  <mergeCells count="4">
    <mergeCell ref="A2:D2"/>
    <mergeCell ref="A1:D1"/>
    <mergeCell ref="A72:B72"/>
    <mergeCell ref="A3:D3"/>
  </mergeCells>
  <conditionalFormatting sqref="A3 A5:D38 A40:D71">
    <cfRule type="expression" dxfId="101" priority="4">
      <formula>NOT(ISBLANK($D3))</formula>
    </cfRule>
  </conditionalFormatting>
  <pageMargins left="1.25" right="1" top="0.25" bottom="0.75" header="0.5" footer="0.5"/>
  <pageSetup orientation="portrait" r:id="rId1"/>
  <headerFooter alignWithMargins="0">
    <oddFooter>&amp;LMEDSource, Inc. 303-750-5357&amp;CPage &amp;P</oddFooter>
  </headerFooter>
  <rowBreaks count="1" manualBreakCount="1">
    <brk id="3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3" tint="0.79998168889431442"/>
  </sheetPr>
  <dimension ref="A1:E74"/>
  <sheetViews>
    <sheetView zoomScaleNormal="100" workbookViewId="0">
      <selection activeCell="A2" sqref="A2:XFD2"/>
    </sheetView>
  </sheetViews>
  <sheetFormatPr defaultColWidth="9.140625" defaultRowHeight="12.75"/>
  <cols>
    <col min="1" max="1" width="42.7109375" style="1" customWidth="1"/>
    <col min="2" max="2" width="11.85546875" style="1" customWidth="1"/>
    <col min="3" max="3" width="8.5703125" style="1" hidden="1" customWidth="1"/>
    <col min="4" max="4" width="9.85546875" style="72" bestFit="1" customWidth="1"/>
    <col min="5" max="16384" width="9.140625" style="1"/>
  </cols>
  <sheetData>
    <row r="1" spans="1:5" s="8" customFormat="1" ht="15" customHeight="1">
      <c r="A1" s="637" t="s">
        <v>900</v>
      </c>
      <c r="B1" s="677"/>
      <c r="C1" s="677"/>
      <c r="D1" s="677"/>
    </row>
    <row r="2" spans="1:5" s="8" customFormat="1" ht="15" customHeight="1" thickBot="1">
      <c r="A2" s="664" t="s">
        <v>889</v>
      </c>
      <c r="B2" s="665"/>
      <c r="C2" s="665"/>
      <c r="D2" s="665"/>
    </row>
    <row r="3" spans="1:5" s="5" customFormat="1" ht="16.899999999999999" customHeight="1" thickBot="1">
      <c r="A3" s="678" t="s">
        <v>516</v>
      </c>
      <c r="B3" s="679"/>
      <c r="C3" s="679"/>
      <c r="D3" s="679"/>
    </row>
    <row r="4" spans="1:5" s="9" customFormat="1" ht="15" customHeight="1" thickBot="1">
      <c r="A4" s="407" t="s">
        <v>1</v>
      </c>
      <c r="B4" s="408" t="s">
        <v>0</v>
      </c>
      <c r="C4" s="408" t="s">
        <v>5</v>
      </c>
      <c r="D4" s="409" t="s">
        <v>1549</v>
      </c>
    </row>
    <row r="5" spans="1:5" s="5" customFormat="1" ht="16.899999999999999" customHeight="1">
      <c r="A5" s="42" t="s">
        <v>499</v>
      </c>
      <c r="B5" s="20" t="s">
        <v>15</v>
      </c>
      <c r="C5" s="20">
        <v>1</v>
      </c>
      <c r="D5" s="119"/>
      <c r="E5" s="23"/>
    </row>
    <row r="6" spans="1:5" s="5" customFormat="1" ht="16.899999999999999" customHeight="1">
      <c r="A6" s="369" t="s">
        <v>1537</v>
      </c>
      <c r="B6" s="18" t="s">
        <v>15</v>
      </c>
      <c r="C6" s="18"/>
      <c r="D6" s="117"/>
      <c r="E6" s="23"/>
    </row>
    <row r="7" spans="1:5" s="5" customFormat="1" ht="16.899999999999999" customHeight="1">
      <c r="A7" s="38" t="s">
        <v>213</v>
      </c>
      <c r="B7" s="18" t="s">
        <v>15</v>
      </c>
      <c r="C7" s="18">
        <v>1</v>
      </c>
      <c r="D7" s="117"/>
      <c r="E7" s="23"/>
    </row>
    <row r="8" spans="1:5" s="5" customFormat="1" ht="16.899999999999999" customHeight="1">
      <c r="A8" s="38" t="s">
        <v>214</v>
      </c>
      <c r="B8" s="18" t="s">
        <v>15</v>
      </c>
      <c r="C8" s="18">
        <v>24</v>
      </c>
      <c r="D8" s="117"/>
      <c r="E8" s="23"/>
    </row>
    <row r="9" spans="1:5" s="5" customFormat="1" ht="16.899999999999999" customHeight="1">
      <c r="A9" s="38" t="s">
        <v>677</v>
      </c>
      <c r="B9" s="18" t="s">
        <v>15</v>
      </c>
      <c r="C9" s="18">
        <v>20</v>
      </c>
      <c r="D9" s="117"/>
    </row>
    <row r="10" spans="1:5" s="5" customFormat="1" ht="16.899999999999999" customHeight="1">
      <c r="A10" s="38" t="s">
        <v>481</v>
      </c>
      <c r="B10" s="18" t="s">
        <v>15</v>
      </c>
      <c r="C10" s="18">
        <v>14</v>
      </c>
      <c r="D10" s="117"/>
      <c r="E10" s="23"/>
    </row>
    <row r="11" spans="1:5" s="5" customFormat="1" ht="16.899999999999999" customHeight="1">
      <c r="A11" s="38" t="s">
        <v>484</v>
      </c>
      <c r="B11" s="18" t="s">
        <v>15</v>
      </c>
      <c r="C11" s="18">
        <v>14</v>
      </c>
      <c r="D11" s="117"/>
      <c r="E11" s="23"/>
    </row>
    <row r="12" spans="1:5" s="5" customFormat="1" ht="16.899999999999999" customHeight="1">
      <c r="A12" s="38" t="s">
        <v>471</v>
      </c>
      <c r="B12" s="18" t="s">
        <v>15</v>
      </c>
      <c r="C12" s="18">
        <v>8</v>
      </c>
      <c r="D12" s="117"/>
      <c r="E12" s="23"/>
    </row>
    <row r="13" spans="1:5" s="5" customFormat="1" ht="16.899999999999999" customHeight="1">
      <c r="A13" s="43" t="s">
        <v>571</v>
      </c>
      <c r="B13" s="19" t="s">
        <v>15</v>
      </c>
      <c r="C13" s="19">
        <v>16</v>
      </c>
      <c r="D13" s="117"/>
      <c r="E13" s="23"/>
    </row>
    <row r="14" spans="1:5" s="5" customFormat="1" ht="16.899999999999999" customHeight="1">
      <c r="A14" s="44" t="s">
        <v>472</v>
      </c>
      <c r="B14" s="19" t="s">
        <v>15</v>
      </c>
      <c r="C14" s="19">
        <v>6</v>
      </c>
      <c r="D14" s="117"/>
    </row>
    <row r="15" spans="1:5" s="5" customFormat="1" ht="16.899999999999999" customHeight="1" thickBot="1">
      <c r="A15" s="39" t="s">
        <v>473</v>
      </c>
      <c r="B15" s="18" t="s">
        <v>15</v>
      </c>
      <c r="C15" s="18">
        <v>6</v>
      </c>
      <c r="D15" s="117"/>
    </row>
    <row r="16" spans="1:5" s="5" customFormat="1" ht="16.899999999999999" customHeight="1" thickBot="1">
      <c r="A16" s="678" t="s">
        <v>518</v>
      </c>
      <c r="B16" s="679"/>
      <c r="C16" s="679"/>
      <c r="D16" s="679"/>
      <c r="E16" s="23"/>
    </row>
    <row r="17" spans="1:5" s="5" customFormat="1" ht="16.899999999999999" customHeight="1">
      <c r="A17" s="45" t="s">
        <v>491</v>
      </c>
      <c r="B17" s="17" t="s">
        <v>15</v>
      </c>
      <c r="C17" s="17">
        <v>3</v>
      </c>
      <c r="D17" s="118"/>
      <c r="E17" s="23"/>
    </row>
    <row r="18" spans="1:5" s="5" customFormat="1" ht="16.899999999999999" customHeight="1">
      <c r="A18" s="38" t="s">
        <v>537</v>
      </c>
      <c r="B18" s="19" t="s">
        <v>15</v>
      </c>
      <c r="C18" s="18">
        <v>2</v>
      </c>
      <c r="D18" s="117"/>
      <c r="E18" s="23"/>
    </row>
    <row r="19" spans="1:5" s="5" customFormat="1" ht="16.899999999999999" customHeight="1">
      <c r="A19" s="35" t="s">
        <v>539</v>
      </c>
      <c r="B19" s="4" t="s">
        <v>15</v>
      </c>
      <c r="C19" s="4">
        <v>1</v>
      </c>
      <c r="D19" s="117"/>
    </row>
    <row r="20" spans="1:5" s="5" customFormat="1" ht="16.899999999999999" customHeight="1">
      <c r="A20" s="38" t="s">
        <v>495</v>
      </c>
      <c r="B20" s="18" t="s">
        <v>15</v>
      </c>
      <c r="C20" s="18">
        <v>2</v>
      </c>
      <c r="D20" s="117"/>
      <c r="E20" s="23"/>
    </row>
    <row r="21" spans="1:5" s="5" customFormat="1" ht="16.899999999999999" customHeight="1">
      <c r="A21" s="38" t="s">
        <v>538</v>
      </c>
      <c r="B21" s="18" t="s">
        <v>15</v>
      </c>
      <c r="C21" s="18">
        <v>2</v>
      </c>
      <c r="D21" s="117"/>
      <c r="E21" s="23"/>
    </row>
    <row r="22" spans="1:5" s="5" customFormat="1" ht="16.899999999999999" customHeight="1" thickBot="1">
      <c r="A22" s="42"/>
      <c r="B22" s="20"/>
      <c r="C22" s="20"/>
      <c r="D22" s="119"/>
      <c r="E22" s="23"/>
    </row>
    <row r="23" spans="1:5" s="5" customFormat="1" ht="16.899999999999999" customHeight="1" thickBot="1">
      <c r="A23" s="678" t="s">
        <v>559</v>
      </c>
      <c r="B23" s="679"/>
      <c r="C23" s="679"/>
      <c r="D23" s="679"/>
      <c r="E23" s="23"/>
    </row>
    <row r="24" spans="1:5" s="5" customFormat="1" ht="16.899999999999999" customHeight="1">
      <c r="A24" s="38" t="s">
        <v>560</v>
      </c>
      <c r="B24" s="17" t="s">
        <v>15</v>
      </c>
      <c r="C24" s="17">
        <v>7</v>
      </c>
      <c r="D24" s="118"/>
      <c r="E24" s="23"/>
    </row>
    <row r="25" spans="1:5" s="5" customFormat="1" ht="16.899999999999999" customHeight="1">
      <c r="A25" s="38" t="s">
        <v>593</v>
      </c>
      <c r="B25" s="17" t="s">
        <v>15</v>
      </c>
      <c r="C25" s="17">
        <v>25</v>
      </c>
      <c r="D25" s="118"/>
      <c r="E25" s="23"/>
    </row>
    <row r="26" spans="1:5" s="5" customFormat="1" ht="16.899999999999999" customHeight="1">
      <c r="A26" s="38" t="s">
        <v>641</v>
      </c>
      <c r="B26" s="17" t="s">
        <v>15</v>
      </c>
      <c r="C26" s="17">
        <v>2</v>
      </c>
      <c r="D26" s="118"/>
      <c r="E26" s="23"/>
    </row>
    <row r="27" spans="1:5" s="5" customFormat="1" ht="16.899999999999999" customHeight="1">
      <c r="A27" s="38" t="s">
        <v>642</v>
      </c>
      <c r="B27" s="17" t="s">
        <v>15</v>
      </c>
      <c r="C27" s="17">
        <v>4</v>
      </c>
      <c r="D27" s="118"/>
      <c r="E27" s="23"/>
    </row>
    <row r="28" spans="1:5" s="5" customFormat="1" ht="16.899999999999999" customHeight="1">
      <c r="A28" s="35" t="s">
        <v>643</v>
      </c>
      <c r="B28" s="4" t="s">
        <v>15</v>
      </c>
      <c r="C28" s="4">
        <v>4</v>
      </c>
      <c r="D28" s="117"/>
    </row>
    <row r="29" spans="1:5" s="5" customFormat="1" ht="16.899999999999999" customHeight="1">
      <c r="A29" s="35" t="s">
        <v>596</v>
      </c>
      <c r="B29" s="4" t="s">
        <v>7</v>
      </c>
      <c r="C29" s="4">
        <v>32</v>
      </c>
      <c r="D29" s="117"/>
    </row>
    <row r="30" spans="1:5" s="5" customFormat="1" ht="16.899999999999999" customHeight="1">
      <c r="A30" s="35" t="s">
        <v>558</v>
      </c>
      <c r="B30" s="4" t="s">
        <v>15</v>
      </c>
      <c r="C30" s="4">
        <v>10</v>
      </c>
      <c r="D30" s="117"/>
    </row>
    <row r="31" spans="1:5" s="5" customFormat="1" ht="16.899999999999999" customHeight="1">
      <c r="A31" s="38" t="s">
        <v>601</v>
      </c>
      <c r="B31" s="18" t="s">
        <v>629</v>
      </c>
      <c r="C31" s="18">
        <v>20</v>
      </c>
      <c r="D31" s="117"/>
      <c r="E31" s="23"/>
    </row>
    <row r="32" spans="1:5" s="5" customFormat="1" ht="16.899999999999999" customHeight="1" thickBot="1">
      <c r="A32" s="38" t="s">
        <v>602</v>
      </c>
      <c r="B32" s="18" t="s">
        <v>629</v>
      </c>
      <c r="C32" s="18">
        <v>12</v>
      </c>
      <c r="D32" s="117"/>
      <c r="E32" s="23"/>
    </row>
    <row r="33" spans="1:5" s="5" customFormat="1" ht="16.899999999999999" customHeight="1" thickBot="1">
      <c r="A33" s="678" t="s">
        <v>517</v>
      </c>
      <c r="B33" s="679"/>
      <c r="C33" s="679"/>
      <c r="D33" s="679"/>
      <c r="E33" s="23"/>
    </row>
    <row r="34" spans="1:5" s="5" customFormat="1" ht="16.899999999999999" customHeight="1">
      <c r="A34" s="42" t="s">
        <v>671</v>
      </c>
      <c r="B34" s="20" t="s">
        <v>15</v>
      </c>
      <c r="C34" s="20">
        <v>6</v>
      </c>
      <c r="D34" s="119"/>
      <c r="E34" s="23"/>
    </row>
    <row r="35" spans="1:5" s="5" customFormat="1" ht="16.899999999999999" customHeight="1">
      <c r="A35" s="38" t="s">
        <v>506</v>
      </c>
      <c r="B35" s="18" t="s">
        <v>15</v>
      </c>
      <c r="C35" s="18">
        <v>6</v>
      </c>
      <c r="D35" s="117"/>
      <c r="E35" s="23"/>
    </row>
    <row r="36" spans="1:5" s="5" customFormat="1" ht="16.899999999999999" customHeight="1">
      <c r="A36" s="38" t="s">
        <v>485</v>
      </c>
      <c r="B36" s="18" t="s">
        <v>15</v>
      </c>
      <c r="C36" s="18">
        <v>11</v>
      </c>
      <c r="D36" s="120"/>
      <c r="E36" s="23"/>
    </row>
    <row r="37" spans="1:5" s="5" customFormat="1" ht="16.899999999999999" customHeight="1" thickBot="1">
      <c r="A37" s="42"/>
      <c r="B37" s="20"/>
      <c r="C37" s="20"/>
      <c r="D37" s="20"/>
      <c r="E37" s="23"/>
    </row>
    <row r="38" spans="1:5" s="5" customFormat="1" ht="16.899999999999999" customHeight="1" thickBot="1">
      <c r="A38" s="678" t="s">
        <v>519</v>
      </c>
      <c r="B38" s="679"/>
      <c r="C38" s="679"/>
      <c r="D38" s="679"/>
      <c r="E38" s="23"/>
    </row>
    <row r="39" spans="1:5" s="9" customFormat="1" ht="15" customHeight="1" thickBot="1">
      <c r="A39" s="407" t="s">
        <v>1</v>
      </c>
      <c r="B39" s="408" t="s">
        <v>0</v>
      </c>
      <c r="C39" s="408" t="s">
        <v>5</v>
      </c>
      <c r="D39" s="409" t="s">
        <v>1549</v>
      </c>
    </row>
    <row r="40" spans="1:5" s="5" customFormat="1" ht="16.899999999999999" customHeight="1">
      <c r="A40" s="45" t="s">
        <v>535</v>
      </c>
      <c r="B40" s="19" t="s">
        <v>15</v>
      </c>
      <c r="C40" s="18">
        <v>8</v>
      </c>
      <c r="D40" s="117"/>
      <c r="E40" s="23"/>
    </row>
    <row r="41" spans="1:5" s="5" customFormat="1" ht="16.899999999999999" customHeight="1">
      <c r="A41" s="38" t="s">
        <v>536</v>
      </c>
      <c r="B41" s="19" t="s">
        <v>15</v>
      </c>
      <c r="C41" s="18">
        <v>6</v>
      </c>
      <c r="D41" s="117"/>
      <c r="E41" s="23"/>
    </row>
    <row r="42" spans="1:5" s="5" customFormat="1" ht="16.899999999999999" customHeight="1">
      <c r="A42" s="38" t="s">
        <v>627</v>
      </c>
      <c r="B42" s="19" t="s">
        <v>143</v>
      </c>
      <c r="C42" s="18">
        <v>4</v>
      </c>
      <c r="D42" s="117"/>
      <c r="E42" s="23"/>
    </row>
    <row r="43" spans="1:5" s="5" customFormat="1" ht="16.899999999999999" customHeight="1">
      <c r="A43" s="38" t="s">
        <v>628</v>
      </c>
      <c r="B43" s="19" t="s">
        <v>10</v>
      </c>
      <c r="C43" s="18">
        <v>1</v>
      </c>
      <c r="D43" s="117"/>
      <c r="E43" s="23"/>
    </row>
    <row r="44" spans="1:5" s="5" customFormat="1" ht="16.899999999999999" customHeight="1">
      <c r="A44" s="38" t="s">
        <v>412</v>
      </c>
      <c r="B44" s="19" t="s">
        <v>3</v>
      </c>
      <c r="C44" s="18">
        <v>17</v>
      </c>
      <c r="D44" s="117"/>
      <c r="E44" s="23"/>
    </row>
    <row r="45" spans="1:5" s="5" customFormat="1" ht="16.899999999999999" customHeight="1">
      <c r="A45" s="38" t="s">
        <v>280</v>
      </c>
      <c r="B45" s="18" t="s">
        <v>10</v>
      </c>
      <c r="C45" s="18">
        <v>5</v>
      </c>
      <c r="D45" s="117"/>
    </row>
    <row r="46" spans="1:5" s="5" customFormat="1" ht="16.899999999999999" customHeight="1">
      <c r="A46" s="38" t="s">
        <v>413</v>
      </c>
      <c r="B46" s="18" t="s">
        <v>4</v>
      </c>
      <c r="C46" s="18">
        <v>8</v>
      </c>
      <c r="D46" s="117"/>
      <c r="E46" s="23"/>
    </row>
    <row r="47" spans="1:5" s="5" customFormat="1" ht="16.899999999999999" customHeight="1">
      <c r="A47" s="38" t="s">
        <v>487</v>
      </c>
      <c r="B47" s="18" t="s">
        <v>15</v>
      </c>
      <c r="C47" s="18">
        <v>5</v>
      </c>
      <c r="D47" s="117"/>
      <c r="E47" s="23"/>
    </row>
    <row r="48" spans="1:5" s="5" customFormat="1" ht="16.899999999999999" customHeight="1">
      <c r="A48" s="38" t="s">
        <v>1585</v>
      </c>
      <c r="B48" s="18" t="s">
        <v>15</v>
      </c>
      <c r="C48" s="18"/>
      <c r="D48" s="117"/>
      <c r="E48" s="23"/>
    </row>
    <row r="49" spans="1:5" s="5" customFormat="1" ht="16.899999999999999" customHeight="1">
      <c r="A49" s="38" t="s">
        <v>488</v>
      </c>
      <c r="B49" s="18" t="s">
        <v>15</v>
      </c>
      <c r="C49" s="18">
        <v>10</v>
      </c>
      <c r="D49" s="117"/>
      <c r="E49" s="23"/>
    </row>
    <row r="50" spans="1:5" s="5" customFormat="1" ht="16.899999999999999" customHeight="1">
      <c r="A50" s="39" t="s">
        <v>414</v>
      </c>
      <c r="B50" s="19" t="s">
        <v>4</v>
      </c>
      <c r="C50" s="18">
        <v>7</v>
      </c>
      <c r="D50" s="121"/>
    </row>
    <row r="51" spans="1:5" s="5" customFormat="1" ht="16.899999999999999" customHeight="1">
      <c r="A51" s="39" t="s">
        <v>630</v>
      </c>
      <c r="B51" s="19" t="s">
        <v>15</v>
      </c>
      <c r="C51" s="19">
        <v>1</v>
      </c>
      <c r="D51" s="121"/>
    </row>
    <row r="52" spans="1:5" s="5" customFormat="1" ht="16.899999999999999" customHeight="1">
      <c r="A52" s="39" t="s">
        <v>504</v>
      </c>
      <c r="B52" s="19" t="s">
        <v>15</v>
      </c>
      <c r="C52" s="19">
        <v>2</v>
      </c>
      <c r="D52" s="121"/>
    </row>
    <row r="53" spans="1:5" s="5" customFormat="1" ht="16.899999999999999" customHeight="1">
      <c r="A53" s="39" t="s">
        <v>505</v>
      </c>
      <c r="B53" s="19" t="s">
        <v>15</v>
      </c>
      <c r="C53" s="19">
        <v>3</v>
      </c>
      <c r="D53" s="121"/>
    </row>
    <row r="54" spans="1:5" s="5" customFormat="1" ht="16.899999999999999" customHeight="1" thickBot="1">
      <c r="A54" s="39" t="s">
        <v>592</v>
      </c>
      <c r="B54" s="18" t="s">
        <v>246</v>
      </c>
      <c r="C54" s="18">
        <v>12</v>
      </c>
      <c r="D54" s="117"/>
    </row>
    <row r="55" spans="1:5" s="5" customFormat="1" ht="16.899999999999999" customHeight="1" thickBot="1">
      <c r="A55" s="678" t="s">
        <v>913</v>
      </c>
      <c r="B55" s="679"/>
      <c r="C55" s="679"/>
      <c r="D55" s="679"/>
      <c r="E55" s="23"/>
    </row>
    <row r="56" spans="1:5" s="5" customFormat="1" ht="16.899999999999999" customHeight="1">
      <c r="A56" s="45" t="s">
        <v>490</v>
      </c>
      <c r="B56" s="17" t="s">
        <v>15</v>
      </c>
      <c r="C56" s="17">
        <v>13</v>
      </c>
      <c r="D56" s="118"/>
      <c r="E56" s="23"/>
    </row>
    <row r="57" spans="1:5" s="5" customFormat="1" ht="16.899999999999999" customHeight="1">
      <c r="A57" s="38" t="s">
        <v>398</v>
      </c>
      <c r="B57" s="18" t="s">
        <v>188</v>
      </c>
      <c r="C57" s="18">
        <v>12</v>
      </c>
      <c r="D57" s="117"/>
      <c r="E57" s="23"/>
    </row>
    <row r="58" spans="1:5" s="5" customFormat="1" ht="16.899999999999999" customHeight="1">
      <c r="A58" s="43" t="s">
        <v>469</v>
      </c>
      <c r="B58" s="19" t="s">
        <v>15</v>
      </c>
      <c r="C58" s="18">
        <v>11</v>
      </c>
      <c r="D58" s="117"/>
      <c r="E58" s="23"/>
    </row>
    <row r="59" spans="1:5" s="5" customFormat="1" ht="16.899999999999999" customHeight="1">
      <c r="A59" s="38" t="s">
        <v>502</v>
      </c>
      <c r="B59" s="18" t="s">
        <v>15</v>
      </c>
      <c r="C59" s="18">
        <v>1</v>
      </c>
      <c r="D59" s="117"/>
      <c r="E59" s="23"/>
    </row>
    <row r="60" spans="1:5" s="5" customFormat="1" ht="16.899999999999999" customHeight="1">
      <c r="A60" s="38" t="s">
        <v>470</v>
      </c>
      <c r="B60" s="18" t="s">
        <v>15</v>
      </c>
      <c r="C60" s="18">
        <v>6</v>
      </c>
      <c r="D60" s="117"/>
    </row>
    <row r="61" spans="1:5" s="5" customFormat="1" ht="16.899999999999999" customHeight="1">
      <c r="A61" s="351" t="s">
        <v>184</v>
      </c>
      <c r="B61" s="18" t="s">
        <v>15</v>
      </c>
      <c r="C61" s="18">
        <v>2</v>
      </c>
      <c r="D61" s="117"/>
      <c r="E61" s="23"/>
    </row>
    <row r="62" spans="1:5" s="5" customFormat="1" ht="16.899999999999999" customHeight="1">
      <c r="A62" s="38" t="s">
        <v>500</v>
      </c>
      <c r="B62" s="18" t="s">
        <v>15</v>
      </c>
      <c r="C62" s="18">
        <v>2</v>
      </c>
      <c r="D62" s="117"/>
      <c r="E62" s="23"/>
    </row>
    <row r="63" spans="1:5" s="5" customFormat="1" ht="16.899999999999999" customHeight="1">
      <c r="A63" s="38" t="s">
        <v>158</v>
      </c>
      <c r="B63" s="18" t="s">
        <v>15</v>
      </c>
      <c r="C63" s="18">
        <v>23</v>
      </c>
      <c r="D63" s="117"/>
    </row>
    <row r="64" spans="1:5" s="5" customFormat="1" ht="16.899999999999999" customHeight="1">
      <c r="A64" s="38" t="s">
        <v>162</v>
      </c>
      <c r="B64" s="18" t="s">
        <v>7</v>
      </c>
      <c r="C64" s="18">
        <v>8</v>
      </c>
      <c r="D64" s="117"/>
      <c r="E64" s="23"/>
    </row>
    <row r="65" spans="1:5" s="5" customFormat="1" ht="16.899999999999999" customHeight="1">
      <c r="A65" s="35" t="s">
        <v>489</v>
      </c>
      <c r="B65" s="4" t="s">
        <v>15</v>
      </c>
      <c r="C65" s="4">
        <v>15</v>
      </c>
      <c r="D65" s="117"/>
    </row>
    <row r="66" spans="1:5" s="5" customFormat="1" ht="16.899999999999999" customHeight="1">
      <c r="A66" s="35" t="s">
        <v>544</v>
      </c>
      <c r="B66" s="4" t="s">
        <v>15</v>
      </c>
      <c r="C66" s="4">
        <v>10</v>
      </c>
      <c r="D66" s="117"/>
    </row>
    <row r="67" spans="1:5" s="5" customFormat="1" ht="16.899999999999999" customHeight="1">
      <c r="A67" s="35" t="s">
        <v>545</v>
      </c>
      <c r="B67" s="4" t="s">
        <v>15</v>
      </c>
      <c r="C67" s="4">
        <v>9</v>
      </c>
      <c r="D67" s="117"/>
    </row>
    <row r="68" spans="1:5" s="5" customFormat="1" ht="16.899999999999999" customHeight="1">
      <c r="A68" s="35" t="s">
        <v>492</v>
      </c>
      <c r="B68" s="4" t="s">
        <v>15</v>
      </c>
      <c r="C68" s="4">
        <v>1</v>
      </c>
      <c r="D68" s="117"/>
    </row>
    <row r="69" spans="1:5" s="5" customFormat="1" ht="16.899999999999999" customHeight="1">
      <c r="A69" s="38" t="s">
        <v>494</v>
      </c>
      <c r="B69" s="18" t="s">
        <v>15</v>
      </c>
      <c r="C69" s="18">
        <v>1</v>
      </c>
      <c r="D69" s="117"/>
      <c r="E69" s="23"/>
    </row>
    <row r="70" spans="1:5" s="5" customFormat="1" ht="16.899999999999999" customHeight="1">
      <c r="A70" s="39" t="s">
        <v>126</v>
      </c>
      <c r="B70" s="18" t="s">
        <v>17</v>
      </c>
      <c r="C70" s="18">
        <v>6</v>
      </c>
      <c r="D70" s="117"/>
    </row>
    <row r="71" spans="1:5" s="5" customFormat="1" ht="16.899999999999999" customHeight="1">
      <c r="A71" s="39" t="s">
        <v>572</v>
      </c>
      <c r="B71" s="18" t="s">
        <v>15</v>
      </c>
      <c r="C71" s="18">
        <v>6</v>
      </c>
      <c r="D71" s="117"/>
    </row>
    <row r="72" spans="1:5" s="5" customFormat="1" ht="16.899999999999999" customHeight="1">
      <c r="A72" s="352" t="s">
        <v>631</v>
      </c>
      <c r="B72" s="18" t="s">
        <v>15</v>
      </c>
      <c r="C72" s="18">
        <v>6</v>
      </c>
      <c r="D72" s="117"/>
    </row>
    <row r="73" spans="1:5" s="5" customFormat="1" ht="16.899999999999999" customHeight="1" thickBot="1">
      <c r="A73" s="352" t="s">
        <v>653</v>
      </c>
      <c r="B73" s="18" t="s">
        <v>15</v>
      </c>
      <c r="C73" s="18">
        <v>6</v>
      </c>
      <c r="D73" s="117"/>
    </row>
    <row r="74" spans="1:5" s="5" customFormat="1" ht="26.85" customHeight="1" thickBot="1">
      <c r="A74" s="673" t="s">
        <v>898</v>
      </c>
      <c r="B74" s="674"/>
      <c r="C74" s="7"/>
      <c r="D74" s="73">
        <f>SUM(D3:D73)</f>
        <v>0</v>
      </c>
    </row>
  </sheetData>
  <sheetProtection algorithmName="SHA-512" hashValue="aPmTuTxS8CneN9ObLyW4lg1gp9zOHAjKZtieYxXxXOmFpNmYn3+e3YKLuJSfNHs9Us2ZqnYmbpMlGWE0LTV3UA==" saltValue="LnpjEwOsjHCaSTdtrh1Cxg==" spinCount="100000" sheet="1" objects="1" scenarios="1"/>
  <mergeCells count="9">
    <mergeCell ref="A1:D1"/>
    <mergeCell ref="A2:D2"/>
    <mergeCell ref="A74:B74"/>
    <mergeCell ref="A3:D3"/>
    <mergeCell ref="A16:D16"/>
    <mergeCell ref="A23:D23"/>
    <mergeCell ref="A33:D33"/>
    <mergeCell ref="A38:D38"/>
    <mergeCell ref="A55:D55"/>
  </mergeCells>
  <conditionalFormatting sqref="A3 A7:D15 B6:D6 A5:D5 A17:D22 A16 A24:D32 A23 A34:D37 A33 A40:D54 A56:D73 A55 A38">
    <cfRule type="expression" dxfId="100" priority="5">
      <formula>NOT(ISBLANK($D3))</formula>
    </cfRule>
  </conditionalFormatting>
  <conditionalFormatting sqref="A6">
    <cfRule type="expression" dxfId="99" priority="1">
      <formula>NOT(ISBLANK($D6))</formula>
    </cfRule>
  </conditionalFormatting>
  <pageMargins left="1.25" right="1" top="0.25" bottom="0.75" header="0.5" footer="0.5"/>
  <pageSetup orientation="portrait" r:id="rId1"/>
  <headerFooter alignWithMargins="0">
    <oddFooter>&amp;LMEDSource, Inc. 303-750-5357&amp;CPage &amp;P</oddFooter>
  </headerFooter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LabEvent Details</vt:lpstr>
      <vt:lpstr>Equipment</vt:lpstr>
      <vt:lpstr>Towers, Scopes, ETC</vt:lpstr>
      <vt:lpstr>CORE</vt:lpstr>
      <vt:lpstr>SYSTEM 7</vt:lpstr>
      <vt:lpstr>System 4-5</vt:lpstr>
      <vt:lpstr>Cardiovascular-Thoracic</vt:lpstr>
      <vt:lpstr>Endoscopic</vt:lpstr>
      <vt:lpstr>Dental-CMF-ENT-Plastics Special</vt:lpstr>
      <vt:lpstr>General Soft Tissue</vt:lpstr>
      <vt:lpstr>GYN-GU-Urology</vt:lpstr>
      <vt:lpstr>Ortho-Spine-Neuro-CMF</vt:lpstr>
      <vt:lpstr>Ancillary Sets</vt:lpstr>
      <vt:lpstr>Set Details</vt:lpstr>
      <vt:lpstr>Cleaning-Disposable-PPE Kits</vt:lpstr>
      <vt:lpstr>Disposables</vt:lpstr>
      <vt:lpstr>Disposables (Burs - Blades)</vt:lpstr>
      <vt:lpstr>CORE Bur Attachments</vt:lpstr>
      <vt:lpstr>'Ancillary Sets'!Print_Titles</vt:lpstr>
      <vt:lpstr>'Cardiovascular-Thoracic'!Print_Titles</vt:lpstr>
      <vt:lpstr>CORE!Print_Titles</vt:lpstr>
      <vt:lpstr>'Dental-CMF-ENT-Plastics Special'!Print_Titles</vt:lpstr>
      <vt:lpstr>'GYN-GU-Urology'!Print_Titles</vt:lpstr>
      <vt:lpstr>'Ortho-Spine-Neuro-CMF'!Print_Titles</vt:lpstr>
      <vt:lpstr>'System 4-5'!Print_Titles</vt:lpstr>
      <vt:lpstr>'SYSTEM 7'!Print_Titles</vt:lpstr>
    </vt:vector>
  </TitlesOfParts>
  <Company>MEDSource,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MEDSource Instrument Rental Request Form</dc:title>
  <dc:creator>Heatherdee McHaney</dc:creator>
  <cp:lastModifiedBy>Carmella Troisi-Hoerr</cp:lastModifiedBy>
  <cp:lastPrinted>2023-07-14T17:10:13Z</cp:lastPrinted>
  <dcterms:created xsi:type="dcterms:W3CDTF">2009-06-03T13:53:39Z</dcterms:created>
  <dcterms:modified xsi:type="dcterms:W3CDTF">2025-02-07T19:07:39Z</dcterms:modified>
</cp:coreProperties>
</file>